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tabRatio="673"/>
  </bookViews>
  <sheets>
    <sheet name="8-部门支出总表" sheetId="1" r:id="rId1"/>
    <sheet name="Sheet1" sheetId="2" r:id="rId2"/>
  </sheets>
  <definedNames>
    <definedName name="_xlnm.Print_Titles" localSheetId="0">'8-部门支出总表'!$1:$4</definedName>
  </definedNames>
  <calcPr calcId="144525"/>
</workbook>
</file>

<file path=xl/sharedStrings.xml><?xml version="1.0" encoding="utf-8"?>
<sst xmlns="http://schemas.openxmlformats.org/spreadsheetml/2006/main" count="131">
  <si>
    <t>部门公开表8</t>
  </si>
  <si>
    <t>部门支出总表</t>
  </si>
  <si>
    <t>单位：万元</t>
  </si>
  <si>
    <t>科目编码</t>
  </si>
  <si>
    <t>科目名称</t>
  </si>
  <si>
    <t>合  计</t>
  </si>
  <si>
    <t>基本支出</t>
  </si>
  <si>
    <t>项目支出</t>
  </si>
  <si>
    <t>上缴上级支出</t>
  </si>
  <si>
    <t>事业单位经营支出</t>
  </si>
  <si>
    <t>对下级单位
补助支出</t>
  </si>
  <si>
    <t>201</t>
  </si>
  <si>
    <t xml:space="preserve"> 一般公共服务支出</t>
  </si>
  <si>
    <t>20111</t>
  </si>
  <si>
    <t xml:space="preserve">    纪检监察事务</t>
  </si>
  <si>
    <t>2011105</t>
  </si>
  <si>
    <t xml:space="preserve">        派驻派出机构</t>
  </si>
  <si>
    <t>20117</t>
  </si>
  <si>
    <t xml:space="preserve">    质量技术监督与检验检疫事务</t>
  </si>
  <si>
    <t>2011709</t>
  </si>
  <si>
    <t xml:space="preserve">        标准化管理</t>
  </si>
  <si>
    <t>20126</t>
  </si>
  <si>
    <t xml:space="preserve">    档案事务</t>
  </si>
  <si>
    <t>2012604</t>
  </si>
  <si>
    <t xml:space="preserve">        档案馆</t>
  </si>
  <si>
    <t>202</t>
  </si>
  <si>
    <t xml:space="preserve"> 外交支出</t>
  </si>
  <si>
    <t>20204</t>
  </si>
  <si>
    <t xml:space="preserve">    国际组织</t>
  </si>
  <si>
    <t>2020401</t>
  </si>
  <si>
    <t xml:space="preserve">        国际组织会费</t>
  </si>
  <si>
    <t>205</t>
  </si>
  <si>
    <t xml:space="preserve"> 教育支出</t>
  </si>
  <si>
    <t>20508</t>
  </si>
  <si>
    <t xml:space="preserve">    进修及培训</t>
  </si>
  <si>
    <t>2050802</t>
  </si>
  <si>
    <t xml:space="preserve">        干部教育</t>
  </si>
  <si>
    <t>2050803</t>
  </si>
  <si>
    <t xml:space="preserve">        培训支出</t>
  </si>
  <si>
    <t>206</t>
  </si>
  <si>
    <t xml:space="preserve"> 科学技术支出</t>
  </si>
  <si>
    <t>20603</t>
  </si>
  <si>
    <t xml:space="preserve">    应用研究</t>
  </si>
  <si>
    <t>2060301</t>
  </si>
  <si>
    <t xml:space="preserve">        机构运行</t>
  </si>
  <si>
    <t>2060302</t>
  </si>
  <si>
    <t xml:space="preserve">        社会公益研究</t>
  </si>
  <si>
    <t>20605</t>
  </si>
  <si>
    <t xml:space="preserve">    科技条件与服务</t>
  </si>
  <si>
    <t>2060503</t>
  </si>
  <si>
    <t xml:space="preserve">        科技条件专项</t>
  </si>
  <si>
    <t>207</t>
  </si>
  <si>
    <t xml:space="preserve"> 文化体育与传媒支出</t>
  </si>
  <si>
    <t>20704</t>
  </si>
  <si>
    <t xml:space="preserve">    新闻出版广播影视</t>
  </si>
  <si>
    <t>2070408</t>
  </si>
  <si>
    <t xml:space="preserve">        出版发行</t>
  </si>
  <si>
    <t>20799</t>
  </si>
  <si>
    <t xml:space="preserve">    其他文化体育与传媒支出</t>
  </si>
  <si>
    <t>2079903</t>
  </si>
  <si>
    <t xml:space="preserve">        文化产业发展专项支出</t>
  </si>
  <si>
    <t>208</t>
  </si>
  <si>
    <t xml:space="preserve"> 社会保障和就业支出</t>
  </si>
  <si>
    <t>20805</t>
  </si>
  <si>
    <t xml:space="preserve">    行政事业单位离退休</t>
  </si>
  <si>
    <t>2080501</t>
  </si>
  <si>
    <t xml:space="preserve">        归口管理的行政单位离退休</t>
  </si>
  <si>
    <t>2080502</t>
  </si>
  <si>
    <t xml:space="preserve">        事业单位离退休</t>
  </si>
  <si>
    <t>2080503</t>
  </si>
  <si>
    <t xml:space="preserve">        离退休人员管理机构</t>
  </si>
  <si>
    <t>210</t>
  </si>
  <si>
    <t xml:space="preserve"> 医疗卫生与计划生育支出</t>
  </si>
  <si>
    <t>21005</t>
  </si>
  <si>
    <t xml:space="preserve">    医疗保障</t>
  </si>
  <si>
    <t>2100501</t>
  </si>
  <si>
    <t xml:space="preserve">        行政单位医疗</t>
  </si>
  <si>
    <t>211</t>
  </si>
  <si>
    <t xml:space="preserve"> 节能环保支出</t>
  </si>
  <si>
    <t>21110</t>
  </si>
  <si>
    <t xml:space="preserve">    能源节约利用</t>
  </si>
  <si>
    <t>2111001</t>
  </si>
  <si>
    <t xml:space="preserve">        能源节约利用</t>
  </si>
  <si>
    <t>215</t>
  </si>
  <si>
    <t xml:space="preserve"> 资源勘探信息等支出</t>
  </si>
  <si>
    <t>21501</t>
  </si>
  <si>
    <t xml:space="preserve">    资源勘探开发</t>
  </si>
  <si>
    <t>2150103</t>
  </si>
  <si>
    <t xml:space="preserve">        机关服务</t>
  </si>
  <si>
    <t>21507</t>
  </si>
  <si>
    <t xml:space="preserve">    国有资产监管</t>
  </si>
  <si>
    <t>2150701</t>
  </si>
  <si>
    <t xml:space="preserve">        行政运行</t>
  </si>
  <si>
    <t>2150702</t>
  </si>
  <si>
    <t xml:space="preserve">        一般行政管理事务</t>
  </si>
  <si>
    <t>2150703</t>
  </si>
  <si>
    <t>2150704</t>
  </si>
  <si>
    <t xml:space="preserve">        国有企业监事会专项</t>
  </si>
  <si>
    <t>2150705</t>
  </si>
  <si>
    <t xml:space="preserve">        中央企业专项管理</t>
  </si>
  <si>
    <t>2150799</t>
  </si>
  <si>
    <t xml:space="preserve">        其他国有资产监管支出</t>
  </si>
  <si>
    <t>216</t>
  </si>
  <si>
    <t xml:space="preserve"> 商业服务业等支出</t>
  </si>
  <si>
    <t>21699</t>
  </si>
  <si>
    <t xml:space="preserve">    其他商业服务业等支出</t>
  </si>
  <si>
    <t>2169999</t>
  </si>
  <si>
    <t xml:space="preserve">        其他商业服务业等支出</t>
  </si>
  <si>
    <t>220</t>
  </si>
  <si>
    <t xml:space="preserve"> 国土海洋气象等支出</t>
  </si>
  <si>
    <t>22001</t>
  </si>
  <si>
    <t xml:space="preserve">    国土资源事务</t>
  </si>
  <si>
    <t>2200199</t>
  </si>
  <si>
    <t xml:space="preserve">       其他国土资源事务支出</t>
  </si>
  <si>
    <t>221</t>
  </si>
  <si>
    <t xml:space="preserve"> 住房保障支出</t>
  </si>
  <si>
    <t>22102</t>
  </si>
  <si>
    <t xml:space="preserve">    住房改革支出</t>
  </si>
  <si>
    <t>2210201</t>
  </si>
  <si>
    <t xml:space="preserve">        住房公积金</t>
  </si>
  <si>
    <t>2210202</t>
  </si>
  <si>
    <t xml:space="preserve">        提租补贴</t>
  </si>
  <si>
    <t>2210203</t>
  </si>
  <si>
    <t xml:space="preserve">        购房补贴</t>
  </si>
  <si>
    <t>229</t>
  </si>
  <si>
    <t xml:space="preserve"> 其他支出</t>
  </si>
  <si>
    <t>22999</t>
  </si>
  <si>
    <t xml:space="preserve">    其他支出</t>
  </si>
  <si>
    <t>2299901</t>
  </si>
  <si>
    <t xml:space="preserve">        其他支出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</si>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</sst>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6" fillId="0" borderId="0">
      <alignment vertical="center"/>
    </xf>
    <xf numFmtId="0" fontId="12" fillId="7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/>
    <xf numFmtId="0" fontId="9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64" applyFont="1" applyAlignment="1">
      <alignment vertical="center"/>
    </xf>
    <xf numFmtId="0" fontId="0" fillId="0" borderId="0" xfId="64" applyFill="1" applyAlignment="1">
      <alignment vertical="center"/>
    </xf>
    <xf numFmtId="0" fontId="0" fillId="0" borderId="0" xfId="64" applyAlignment="1">
      <alignment vertical="center"/>
    </xf>
    <xf numFmtId="0" fontId="1" fillId="0" borderId="0" xfId="64" applyFont="1" applyAlignment="1">
      <alignment horizontal="right" vertical="center"/>
    </xf>
    <xf numFmtId="0" fontId="2" fillId="0" borderId="0" xfId="64" applyFont="1" applyAlignment="1">
      <alignment horizontal="centerContinuous" vertical="center"/>
    </xf>
    <xf numFmtId="0" fontId="1" fillId="0" borderId="1" xfId="64" applyFont="1" applyBorder="1" applyAlignment="1">
      <alignment vertical="center"/>
    </xf>
    <xf numFmtId="0" fontId="1" fillId="0" borderId="1" xfId="64" applyFont="1" applyBorder="1" applyAlignment="1">
      <alignment horizontal="right" vertical="center"/>
    </xf>
    <xf numFmtId="0" fontId="3" fillId="0" borderId="2" xfId="64" applyFont="1" applyBorder="1" applyAlignment="1">
      <alignment horizontal="center" vertical="center"/>
    </xf>
    <xf numFmtId="0" fontId="3" fillId="0" borderId="3" xfId="64" applyFont="1" applyBorder="1" applyAlignment="1">
      <alignment horizontal="center" vertical="center" wrapText="1"/>
    </xf>
    <xf numFmtId="0" fontId="3" fillId="0" borderId="3" xfId="64" applyFont="1" applyBorder="1" applyAlignment="1">
      <alignment horizontal="center" vertical="center"/>
    </xf>
    <xf numFmtId="0" fontId="3" fillId="0" borderId="3" xfId="6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/>
    </xf>
    <xf numFmtId="49" fontId="4" fillId="0" borderId="3" xfId="58" applyNumberFormat="1" applyFont="1" applyFill="1" applyBorder="1" applyAlignment="1">
      <alignment horizontal="left" vertical="center"/>
    </xf>
    <xf numFmtId="176" fontId="4" fillId="0" borderId="3" xfId="6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176" fontId="4" fillId="0" borderId="3" xfId="37" applyNumberFormat="1" applyFont="1" applyFill="1" applyBorder="1" applyAlignment="1">
      <alignment horizontal="center" vertical="center"/>
    </xf>
    <xf numFmtId="176" fontId="4" fillId="0" borderId="3" xfId="61" applyNumberFormat="1" applyFont="1" applyFill="1" applyBorder="1" applyAlignment="1">
      <alignment horizontal="center" vertical="center"/>
    </xf>
    <xf numFmtId="0" fontId="4" fillId="0" borderId="3" xfId="58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0" fontId="0" fillId="0" borderId="3" xfId="64" applyBorder="1" applyAlignment="1">
      <alignment vertical="center"/>
    </xf>
    <xf numFmtId="49" fontId="4" fillId="0" borderId="3" xfId="58" applyNumberFormat="1" applyFont="1" applyFill="1" applyBorder="1" applyAlignment="1">
      <alignment horizontal="center" vertical="center"/>
    </xf>
    <xf numFmtId="0" fontId="2" fillId="0" borderId="0" xfId="64" applyFont="1" applyAlignment="1" quotePrefix="1">
      <alignment horizontal="centerContinuous" vertical="center"/>
    </xf>
    <xf numFmtId="0" fontId="3" fillId="0" borderId="2" xfId="64" applyFont="1" applyBorder="1" applyAlignment="1" quotePrefix="1">
      <alignment horizontal="center" vertical="center"/>
    </xf>
    <xf numFmtId="0" fontId="3" fillId="0" borderId="3" xfId="64" applyFont="1" applyBorder="1" applyAlignment="1" quotePrefix="1">
      <alignment horizontal="center" vertical="center"/>
    </xf>
    <xf numFmtId="0" fontId="3" fillId="0" borderId="3" xfId="64" applyFont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2015年蓝本格式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" xfId="59"/>
    <cellStyle name="常规 20" xfId="60"/>
    <cellStyle name="常规 22" xfId="61"/>
    <cellStyle name="常规 4" xfId="62"/>
    <cellStyle name="常规 5" xfId="63"/>
    <cellStyle name="常规_04-分类改革-预算表" xfId="6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H65"/>
  <sheetViews>
    <sheetView showGridLines="0" showZeros="0" tabSelected="1" zoomScale="120" zoomScaleNormal="120" workbookViewId="0">
      <pane xSplit="2" ySplit="4" topLeftCell="C8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4.25" outlineLevelCol="7"/>
  <cols>
    <col min="1" max="1" width="9" style="3"/>
    <col min="2" max="2" width="24.375" style="3" customWidth="1"/>
    <col min="3" max="8" width="15.625" style="3" customWidth="1"/>
    <col min="9" max="16384" width="9" style="3"/>
  </cols>
  <sheetData>
    <row r="1" ht="12" customHeight="1" spans="8:8">
      <c r="H1" s="4" t="s">
        <v>0</v>
      </c>
    </row>
    <row r="2" ht="16.5" customHeight="1" spans="1:8">
      <c r="A2" s="23" t="s">
        <v>1</v>
      </c>
      <c r="B2" s="5"/>
      <c r="C2" s="5"/>
      <c r="D2" s="5"/>
      <c r="E2" s="5"/>
      <c r="F2" s="5"/>
      <c r="G2" s="5"/>
      <c r="H2" s="5"/>
    </row>
    <row r="3" ht="13.5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46.5" customHeight="1" spans="1:8">
      <c r="A4" s="24" t="s">
        <v>3</v>
      </c>
      <c r="B4" s="9" t="s">
        <v>4</v>
      </c>
      <c r="C4" s="25" t="s">
        <v>5</v>
      </c>
      <c r="D4" s="26" t="s">
        <v>6</v>
      </c>
      <c r="E4" s="11" t="s">
        <v>7</v>
      </c>
      <c r="F4" s="26" t="s">
        <v>8</v>
      </c>
      <c r="G4" s="26" t="s">
        <v>9</v>
      </c>
      <c r="H4" s="12" t="s">
        <v>10</v>
      </c>
    </row>
    <row r="5" s="1" customFormat="1" ht="26.25" customHeight="1" spans="1:8">
      <c r="A5" s="13" t="s">
        <v>11</v>
      </c>
      <c r="B5" s="14" t="s">
        <v>12</v>
      </c>
      <c r="C5" s="15">
        <f>SUM(C6+C8+C10)</f>
        <v>1986.25</v>
      </c>
      <c r="D5" s="15">
        <f t="shared" ref="D5:H5" si="0">SUM(D6+D8+D10)</f>
        <v>1280.74</v>
      </c>
      <c r="E5" s="15">
        <f t="shared" si="0"/>
        <v>705.51</v>
      </c>
      <c r="F5" s="15">
        <f t="shared" si="0"/>
        <v>0</v>
      </c>
      <c r="G5" s="15">
        <f t="shared" si="0"/>
        <v>0</v>
      </c>
      <c r="H5" s="15">
        <f t="shared" si="0"/>
        <v>0</v>
      </c>
    </row>
    <row r="6" s="1" customFormat="1" ht="26.25" customHeight="1" spans="1:8">
      <c r="A6" s="13" t="s">
        <v>13</v>
      </c>
      <c r="B6" s="14" t="s">
        <v>14</v>
      </c>
      <c r="C6" s="15">
        <f t="shared" ref="C6:C10" si="1">SUM(C7)</f>
        <v>591</v>
      </c>
      <c r="D6" s="15">
        <f t="shared" ref="D6:H6" si="2">SUM(D7)</f>
        <v>0</v>
      </c>
      <c r="E6" s="15">
        <f t="shared" si="2"/>
        <v>591</v>
      </c>
      <c r="F6" s="15">
        <f t="shared" si="2"/>
        <v>0</v>
      </c>
      <c r="G6" s="15">
        <f t="shared" si="2"/>
        <v>0</v>
      </c>
      <c r="H6" s="15">
        <f t="shared" si="2"/>
        <v>0</v>
      </c>
    </row>
    <row r="7" s="2" customFormat="1" ht="26.25" customHeight="1" spans="1:8">
      <c r="A7" s="16" t="s">
        <v>15</v>
      </c>
      <c r="B7" s="14" t="s">
        <v>16</v>
      </c>
      <c r="C7" s="15">
        <f t="shared" ref="C7:C64" si="3">SUM(D7:H7)</f>
        <v>591</v>
      </c>
      <c r="D7" s="17">
        <v>0</v>
      </c>
      <c r="E7" s="18">
        <v>591</v>
      </c>
      <c r="F7" s="14">
        <v>0</v>
      </c>
      <c r="G7" s="15">
        <v>0</v>
      </c>
      <c r="H7" s="17">
        <v>0</v>
      </c>
    </row>
    <row r="8" ht="26.25" customHeight="1" spans="1:8">
      <c r="A8" s="13" t="s">
        <v>17</v>
      </c>
      <c r="B8" s="14" t="s">
        <v>18</v>
      </c>
      <c r="C8" s="15">
        <f t="shared" si="1"/>
        <v>500</v>
      </c>
      <c r="D8" s="15">
        <f t="shared" ref="D8:H8" si="4">SUM(D9)</f>
        <v>500</v>
      </c>
      <c r="E8" s="15">
        <f t="shared" si="4"/>
        <v>0</v>
      </c>
      <c r="F8" s="15">
        <f t="shared" si="4"/>
        <v>0</v>
      </c>
      <c r="G8" s="15">
        <f t="shared" si="4"/>
        <v>0</v>
      </c>
      <c r="H8" s="15">
        <f t="shared" si="4"/>
        <v>0</v>
      </c>
    </row>
    <row r="9" s="2" customFormat="1" ht="26.25" customHeight="1" spans="1:8">
      <c r="A9" s="16" t="s">
        <v>19</v>
      </c>
      <c r="B9" s="14" t="s">
        <v>20</v>
      </c>
      <c r="C9" s="15">
        <f t="shared" si="3"/>
        <v>500</v>
      </c>
      <c r="D9" s="17">
        <v>500</v>
      </c>
      <c r="E9" s="18">
        <v>0</v>
      </c>
      <c r="F9" s="14">
        <v>0</v>
      </c>
      <c r="G9" s="15">
        <v>0</v>
      </c>
      <c r="H9" s="17">
        <v>0</v>
      </c>
    </row>
    <row r="10" ht="26.25" customHeight="1" spans="1:8">
      <c r="A10" s="13" t="s">
        <v>21</v>
      </c>
      <c r="B10" s="14" t="s">
        <v>22</v>
      </c>
      <c r="C10" s="15">
        <f t="shared" si="1"/>
        <v>895.25</v>
      </c>
      <c r="D10" s="15">
        <f t="shared" ref="D10:H10" si="5">SUM(D11)</f>
        <v>780.74</v>
      </c>
      <c r="E10" s="15">
        <f t="shared" si="5"/>
        <v>114.51</v>
      </c>
      <c r="F10" s="15">
        <f t="shared" si="5"/>
        <v>0</v>
      </c>
      <c r="G10" s="15">
        <f t="shared" si="5"/>
        <v>0</v>
      </c>
      <c r="H10" s="15">
        <f t="shared" si="5"/>
        <v>0</v>
      </c>
    </row>
    <row r="11" s="2" customFormat="1" ht="26.25" customHeight="1" spans="1:8">
      <c r="A11" s="16" t="s">
        <v>23</v>
      </c>
      <c r="B11" s="14" t="s">
        <v>24</v>
      </c>
      <c r="C11" s="15">
        <f t="shared" si="3"/>
        <v>895.25</v>
      </c>
      <c r="D11" s="17">
        <v>780.74</v>
      </c>
      <c r="E11" s="18">
        <v>114.51</v>
      </c>
      <c r="F11" s="14">
        <v>0</v>
      </c>
      <c r="G11" s="15">
        <v>0</v>
      </c>
      <c r="H11" s="17">
        <v>0</v>
      </c>
    </row>
    <row r="12" ht="26.25" customHeight="1" spans="1:8">
      <c r="A12" s="13" t="s">
        <v>25</v>
      </c>
      <c r="B12" s="14" t="s">
        <v>26</v>
      </c>
      <c r="C12" s="15">
        <f t="shared" ref="C12:C15" si="6">SUM(C13)</f>
        <v>548.39</v>
      </c>
      <c r="D12" s="15">
        <f t="shared" ref="D12:H12" si="7">SUM(D13)</f>
        <v>0</v>
      </c>
      <c r="E12" s="15">
        <f t="shared" si="7"/>
        <v>548.39</v>
      </c>
      <c r="F12" s="15">
        <f t="shared" si="7"/>
        <v>0</v>
      </c>
      <c r="G12" s="15">
        <f t="shared" si="7"/>
        <v>0</v>
      </c>
      <c r="H12" s="15">
        <f t="shared" si="7"/>
        <v>0</v>
      </c>
    </row>
    <row r="13" ht="26.25" customHeight="1" spans="1:8">
      <c r="A13" s="13" t="s">
        <v>27</v>
      </c>
      <c r="B13" s="14" t="s">
        <v>28</v>
      </c>
      <c r="C13" s="15">
        <f t="shared" si="6"/>
        <v>548.39</v>
      </c>
      <c r="D13" s="15">
        <f t="shared" ref="D13:H13" si="8">SUM(D14)</f>
        <v>0</v>
      </c>
      <c r="E13" s="15">
        <f t="shared" si="8"/>
        <v>548.39</v>
      </c>
      <c r="F13" s="15">
        <f t="shared" si="8"/>
        <v>0</v>
      </c>
      <c r="G13" s="15">
        <f t="shared" si="8"/>
        <v>0</v>
      </c>
      <c r="H13" s="15">
        <f t="shared" si="8"/>
        <v>0</v>
      </c>
    </row>
    <row r="14" s="2" customFormat="1" ht="26.25" customHeight="1" spans="1:8">
      <c r="A14" s="16" t="s">
        <v>29</v>
      </c>
      <c r="B14" s="14" t="s">
        <v>30</v>
      </c>
      <c r="C14" s="15">
        <f t="shared" si="3"/>
        <v>548.39</v>
      </c>
      <c r="D14" s="17">
        <v>0</v>
      </c>
      <c r="E14" s="18">
        <v>548.39</v>
      </c>
      <c r="F14" s="14">
        <v>0</v>
      </c>
      <c r="G14" s="15">
        <v>0</v>
      </c>
      <c r="H14" s="17">
        <v>0</v>
      </c>
    </row>
    <row r="15" ht="26.25" customHeight="1" spans="1:8">
      <c r="A15" s="13" t="s">
        <v>31</v>
      </c>
      <c r="B15" s="14" t="s">
        <v>32</v>
      </c>
      <c r="C15" s="15">
        <f t="shared" si="6"/>
        <v>9734.79</v>
      </c>
      <c r="D15" s="15">
        <f t="shared" ref="D15:H15" si="9">SUM(D16)</f>
        <v>4134.02</v>
      </c>
      <c r="E15" s="15">
        <f t="shared" si="9"/>
        <v>5600.77</v>
      </c>
      <c r="F15" s="15">
        <f t="shared" si="9"/>
        <v>0</v>
      </c>
      <c r="G15" s="15">
        <f t="shared" si="9"/>
        <v>0</v>
      </c>
      <c r="H15" s="15">
        <f t="shared" si="9"/>
        <v>0</v>
      </c>
    </row>
    <row r="16" ht="26.25" customHeight="1" spans="1:8">
      <c r="A16" s="13" t="s">
        <v>33</v>
      </c>
      <c r="B16" s="14" t="s">
        <v>34</v>
      </c>
      <c r="C16" s="15">
        <f>SUM(C17:C18)</f>
        <v>9734.79</v>
      </c>
      <c r="D16" s="15">
        <f t="shared" ref="D16:H16" si="10">SUM(D17:D18)</f>
        <v>4134.02</v>
      </c>
      <c r="E16" s="15">
        <f t="shared" si="10"/>
        <v>5600.77</v>
      </c>
      <c r="F16" s="15">
        <f t="shared" si="10"/>
        <v>0</v>
      </c>
      <c r="G16" s="15">
        <f t="shared" si="10"/>
        <v>0</v>
      </c>
      <c r="H16" s="15">
        <f t="shared" si="10"/>
        <v>0</v>
      </c>
    </row>
    <row r="17" s="2" customFormat="1" ht="26.25" customHeight="1" spans="1:8">
      <c r="A17" s="16" t="s">
        <v>35</v>
      </c>
      <c r="B17" s="14" t="s">
        <v>36</v>
      </c>
      <c r="C17" s="15">
        <f t="shared" si="3"/>
        <v>9139.68</v>
      </c>
      <c r="D17" s="17">
        <v>4134.02</v>
      </c>
      <c r="E17" s="18">
        <v>5005.66</v>
      </c>
      <c r="F17" s="14">
        <v>0</v>
      </c>
      <c r="G17" s="15">
        <v>0</v>
      </c>
      <c r="H17" s="17">
        <v>0</v>
      </c>
    </row>
    <row r="18" s="2" customFormat="1" ht="26.25" customHeight="1" spans="1:8">
      <c r="A18" s="16" t="s">
        <v>37</v>
      </c>
      <c r="B18" s="14" t="s">
        <v>38</v>
      </c>
      <c r="C18" s="15">
        <f t="shared" si="3"/>
        <v>595.11</v>
      </c>
      <c r="D18" s="17">
        <v>0</v>
      </c>
      <c r="E18" s="18">
        <v>595.11</v>
      </c>
      <c r="F18" s="14">
        <v>0</v>
      </c>
      <c r="G18" s="15">
        <v>0</v>
      </c>
      <c r="H18" s="17">
        <v>0</v>
      </c>
    </row>
    <row r="19" ht="26.25" customHeight="1" spans="1:8">
      <c r="A19" s="13" t="s">
        <v>39</v>
      </c>
      <c r="B19" s="14" t="s">
        <v>40</v>
      </c>
      <c r="C19" s="15">
        <f>SUM(C20+C23)</f>
        <v>61102.81</v>
      </c>
      <c r="D19" s="15">
        <f t="shared" ref="D19:H19" si="11">SUM(D20+D23)</f>
        <v>57809.23</v>
      </c>
      <c r="E19" s="15">
        <f t="shared" si="11"/>
        <v>1997.4</v>
      </c>
      <c r="F19" s="15">
        <f t="shared" si="11"/>
        <v>0</v>
      </c>
      <c r="G19" s="15">
        <f t="shared" si="11"/>
        <v>1296.18</v>
      </c>
      <c r="H19" s="15">
        <f t="shared" si="11"/>
        <v>0</v>
      </c>
    </row>
    <row r="20" ht="26.25" customHeight="1" spans="1:8">
      <c r="A20" s="13" t="s">
        <v>41</v>
      </c>
      <c r="B20" s="14" t="s">
        <v>42</v>
      </c>
      <c r="C20" s="15">
        <f>SUM(C21:C22)</f>
        <v>57205.41</v>
      </c>
      <c r="D20" s="15">
        <f t="shared" ref="D20:H20" si="12">SUM(D21:D22)</f>
        <v>55909.23</v>
      </c>
      <c r="E20" s="15">
        <f t="shared" si="12"/>
        <v>0</v>
      </c>
      <c r="F20" s="15">
        <f t="shared" si="12"/>
        <v>0</v>
      </c>
      <c r="G20" s="15">
        <f t="shared" si="12"/>
        <v>1296.18</v>
      </c>
      <c r="H20" s="15">
        <f t="shared" si="12"/>
        <v>0</v>
      </c>
    </row>
    <row r="21" s="2" customFormat="1" ht="26.25" customHeight="1" spans="1:8">
      <c r="A21" s="16" t="s">
        <v>43</v>
      </c>
      <c r="B21" s="14" t="s">
        <v>44</v>
      </c>
      <c r="C21" s="15">
        <f t="shared" si="3"/>
        <v>56685.41</v>
      </c>
      <c r="D21" s="17">
        <v>55389.23</v>
      </c>
      <c r="E21" s="18">
        <v>0</v>
      </c>
      <c r="F21" s="14">
        <v>0</v>
      </c>
      <c r="G21" s="15">
        <v>1296.18</v>
      </c>
      <c r="H21" s="17">
        <v>0</v>
      </c>
    </row>
    <row r="22" s="2" customFormat="1" ht="26.25" customHeight="1" spans="1:8">
      <c r="A22" s="16" t="s">
        <v>45</v>
      </c>
      <c r="B22" s="14" t="s">
        <v>46</v>
      </c>
      <c r="C22" s="15">
        <f t="shared" si="3"/>
        <v>520</v>
      </c>
      <c r="D22" s="17">
        <v>520</v>
      </c>
      <c r="E22" s="18">
        <v>0</v>
      </c>
      <c r="F22" s="14">
        <v>0</v>
      </c>
      <c r="G22" s="15">
        <v>0</v>
      </c>
      <c r="H22" s="17">
        <v>0</v>
      </c>
    </row>
    <row r="23" ht="26.25" customHeight="1" spans="1:8">
      <c r="A23" s="13" t="s">
        <v>47</v>
      </c>
      <c r="B23" s="14" t="s">
        <v>48</v>
      </c>
      <c r="C23" s="15">
        <f t="shared" ref="C23:C28" si="13">SUM(C24)</f>
        <v>3897.4</v>
      </c>
      <c r="D23" s="15">
        <f t="shared" ref="D23:H23" si="14">SUM(D24)</f>
        <v>1900</v>
      </c>
      <c r="E23" s="15">
        <f t="shared" si="14"/>
        <v>1997.4</v>
      </c>
      <c r="F23" s="15">
        <f t="shared" si="14"/>
        <v>0</v>
      </c>
      <c r="G23" s="15">
        <f t="shared" si="14"/>
        <v>0</v>
      </c>
      <c r="H23" s="15">
        <f t="shared" si="14"/>
        <v>0</v>
      </c>
    </row>
    <row r="24" s="2" customFormat="1" ht="26.25" customHeight="1" spans="1:8">
      <c r="A24" s="16" t="s">
        <v>49</v>
      </c>
      <c r="B24" s="14" t="s">
        <v>50</v>
      </c>
      <c r="C24" s="15">
        <f t="shared" si="3"/>
        <v>3897.4</v>
      </c>
      <c r="D24" s="17">
        <v>1900</v>
      </c>
      <c r="E24" s="18">
        <v>1997.4</v>
      </c>
      <c r="F24" s="14">
        <v>0</v>
      </c>
      <c r="G24" s="15">
        <v>0</v>
      </c>
      <c r="H24" s="17">
        <v>0</v>
      </c>
    </row>
    <row r="25" ht="26.25" customHeight="1" spans="1:8">
      <c r="A25" s="13" t="s">
        <v>51</v>
      </c>
      <c r="B25" s="14" t="s">
        <v>52</v>
      </c>
      <c r="C25" s="15">
        <f>SUM(C26+C28)</f>
        <v>81630.23</v>
      </c>
      <c r="D25" s="15">
        <f t="shared" ref="D25:H25" si="15">SUM(D26+D28)</f>
        <v>19617.83</v>
      </c>
      <c r="E25" s="15">
        <f t="shared" si="15"/>
        <v>5799.5</v>
      </c>
      <c r="F25" s="15">
        <f t="shared" si="15"/>
        <v>0</v>
      </c>
      <c r="G25" s="15">
        <f t="shared" si="15"/>
        <v>56212.9</v>
      </c>
      <c r="H25" s="15">
        <f t="shared" si="15"/>
        <v>0</v>
      </c>
    </row>
    <row r="26" ht="26.25" customHeight="1" spans="1:8">
      <c r="A26" s="13" t="s">
        <v>53</v>
      </c>
      <c r="B26" s="14" t="s">
        <v>54</v>
      </c>
      <c r="C26" s="15">
        <f t="shared" si="13"/>
        <v>75830.73</v>
      </c>
      <c r="D26" s="15">
        <f t="shared" ref="D26:H26" si="16">SUM(D27)</f>
        <v>19617.83</v>
      </c>
      <c r="E26" s="15">
        <f t="shared" si="16"/>
        <v>0</v>
      </c>
      <c r="F26" s="15">
        <f t="shared" si="16"/>
        <v>0</v>
      </c>
      <c r="G26" s="15">
        <f t="shared" si="16"/>
        <v>56212.9</v>
      </c>
      <c r="H26" s="15">
        <f t="shared" si="16"/>
        <v>0</v>
      </c>
    </row>
    <row r="27" s="2" customFormat="1" ht="26.25" customHeight="1" spans="1:8">
      <c r="A27" s="16" t="s">
        <v>55</v>
      </c>
      <c r="B27" s="14" t="s">
        <v>56</v>
      </c>
      <c r="C27" s="15">
        <f t="shared" si="3"/>
        <v>75830.73</v>
      </c>
      <c r="D27" s="17">
        <v>19617.83</v>
      </c>
      <c r="E27" s="18">
        <v>0</v>
      </c>
      <c r="F27" s="14">
        <v>0</v>
      </c>
      <c r="G27" s="15">
        <v>56212.9</v>
      </c>
      <c r="H27" s="17">
        <v>0</v>
      </c>
    </row>
    <row r="28" s="2" customFormat="1" ht="26.25" customHeight="1" spans="1:8">
      <c r="A28" s="16" t="s">
        <v>57</v>
      </c>
      <c r="B28" s="14" t="s">
        <v>58</v>
      </c>
      <c r="C28" s="15">
        <f t="shared" si="13"/>
        <v>5799.5</v>
      </c>
      <c r="D28" s="15">
        <f t="shared" ref="D28:H28" si="17">SUM(D29)</f>
        <v>0</v>
      </c>
      <c r="E28" s="15">
        <f t="shared" si="17"/>
        <v>5799.5</v>
      </c>
      <c r="F28" s="15">
        <f t="shared" si="17"/>
        <v>0</v>
      </c>
      <c r="G28" s="15">
        <f t="shared" si="17"/>
        <v>0</v>
      </c>
      <c r="H28" s="15">
        <f t="shared" si="17"/>
        <v>0</v>
      </c>
    </row>
    <row r="29" s="2" customFormat="1" ht="26.25" customHeight="1" spans="1:8">
      <c r="A29" s="16" t="s">
        <v>59</v>
      </c>
      <c r="B29" s="14" t="s">
        <v>60</v>
      </c>
      <c r="C29" s="15">
        <f t="shared" si="3"/>
        <v>5799.5</v>
      </c>
      <c r="D29" s="17">
        <v>0</v>
      </c>
      <c r="E29" s="18">
        <v>5799.5</v>
      </c>
      <c r="F29" s="14">
        <v>0</v>
      </c>
      <c r="G29" s="15">
        <v>0</v>
      </c>
      <c r="H29" s="17">
        <v>0</v>
      </c>
    </row>
    <row r="30" s="2" customFormat="1" ht="26.25" customHeight="1" spans="1:8">
      <c r="A30" s="16" t="s">
        <v>61</v>
      </c>
      <c r="B30" s="14" t="s">
        <v>62</v>
      </c>
      <c r="C30" s="15">
        <f>SUM(C31)</f>
        <v>97094.88</v>
      </c>
      <c r="D30" s="15">
        <f t="shared" ref="D30:H30" si="18">SUM(D31)</f>
        <v>97067.37</v>
      </c>
      <c r="E30" s="15">
        <f t="shared" si="18"/>
        <v>0</v>
      </c>
      <c r="F30" s="15">
        <f t="shared" si="18"/>
        <v>0</v>
      </c>
      <c r="G30" s="15">
        <f t="shared" si="18"/>
        <v>27.51</v>
      </c>
      <c r="H30" s="15">
        <f t="shared" si="18"/>
        <v>0</v>
      </c>
    </row>
    <row r="31" s="2" customFormat="1" ht="26.25" customHeight="1" spans="1:8">
      <c r="A31" s="16" t="s">
        <v>63</v>
      </c>
      <c r="B31" s="14" t="s">
        <v>64</v>
      </c>
      <c r="C31" s="15">
        <f>SUM(C32:C34)</f>
        <v>97094.88</v>
      </c>
      <c r="D31" s="15">
        <f t="shared" ref="D31:H31" si="19">SUM(D32:D34)</f>
        <v>97067.37</v>
      </c>
      <c r="E31" s="15">
        <f t="shared" si="19"/>
        <v>0</v>
      </c>
      <c r="F31" s="15">
        <f t="shared" si="19"/>
        <v>0</v>
      </c>
      <c r="G31" s="15">
        <f t="shared" si="19"/>
        <v>27.51</v>
      </c>
      <c r="H31" s="15">
        <f t="shared" si="19"/>
        <v>0</v>
      </c>
    </row>
    <row r="32" s="2" customFormat="1" ht="26.25" customHeight="1" spans="1:8">
      <c r="A32" s="16" t="s">
        <v>65</v>
      </c>
      <c r="B32" s="14" t="s">
        <v>66</v>
      </c>
      <c r="C32" s="15">
        <f t="shared" si="3"/>
        <v>67186.62</v>
      </c>
      <c r="D32" s="17">
        <v>67186.62</v>
      </c>
      <c r="E32" s="18">
        <v>0</v>
      </c>
      <c r="F32" s="14">
        <v>0</v>
      </c>
      <c r="G32" s="15">
        <v>0</v>
      </c>
      <c r="H32" s="17">
        <v>0</v>
      </c>
    </row>
    <row r="33" s="2" customFormat="1" ht="26.25" customHeight="1" spans="1:8">
      <c r="A33" s="16" t="s">
        <v>67</v>
      </c>
      <c r="B33" s="14" t="s">
        <v>68</v>
      </c>
      <c r="C33" s="15">
        <f t="shared" si="3"/>
        <v>21211.52</v>
      </c>
      <c r="D33" s="17">
        <v>21184.01</v>
      </c>
      <c r="E33" s="18">
        <v>0</v>
      </c>
      <c r="F33" s="14">
        <v>0</v>
      </c>
      <c r="G33" s="15">
        <v>27.51</v>
      </c>
      <c r="H33" s="17">
        <v>0</v>
      </c>
    </row>
    <row r="34" s="2" customFormat="1" ht="26.25" customHeight="1" spans="1:8">
      <c r="A34" s="16" t="s">
        <v>69</v>
      </c>
      <c r="B34" s="14" t="s">
        <v>70</v>
      </c>
      <c r="C34" s="15">
        <f t="shared" si="3"/>
        <v>8696.74</v>
      </c>
      <c r="D34" s="17">
        <v>8696.74</v>
      </c>
      <c r="E34" s="18">
        <v>0</v>
      </c>
      <c r="F34" s="14">
        <v>0</v>
      </c>
      <c r="G34" s="15">
        <v>0</v>
      </c>
      <c r="H34" s="17">
        <v>0</v>
      </c>
    </row>
    <row r="35" s="2" customFormat="1" ht="26.25" customHeight="1" spans="1:8">
      <c r="A35" s="16" t="s">
        <v>71</v>
      </c>
      <c r="B35" s="14" t="s">
        <v>72</v>
      </c>
      <c r="C35" s="15">
        <f t="shared" ref="C35:C39" si="20">SUM(C36)</f>
        <v>11933</v>
      </c>
      <c r="D35" s="15">
        <f t="shared" ref="D35:H35" si="21">SUM(D36)</f>
        <v>11933</v>
      </c>
      <c r="E35" s="15">
        <f t="shared" si="21"/>
        <v>0</v>
      </c>
      <c r="F35" s="15">
        <f t="shared" si="21"/>
        <v>0</v>
      </c>
      <c r="G35" s="15">
        <f t="shared" si="21"/>
        <v>0</v>
      </c>
      <c r="H35" s="15">
        <f t="shared" si="21"/>
        <v>0</v>
      </c>
    </row>
    <row r="36" s="2" customFormat="1" ht="26.25" customHeight="1" spans="1:8">
      <c r="A36" s="16" t="s">
        <v>73</v>
      </c>
      <c r="B36" s="14" t="s">
        <v>74</v>
      </c>
      <c r="C36" s="15">
        <f t="shared" si="20"/>
        <v>11933</v>
      </c>
      <c r="D36" s="15">
        <f t="shared" ref="D36:H36" si="22">SUM(D37)</f>
        <v>11933</v>
      </c>
      <c r="E36" s="15">
        <f t="shared" si="22"/>
        <v>0</v>
      </c>
      <c r="F36" s="15">
        <f t="shared" si="22"/>
        <v>0</v>
      </c>
      <c r="G36" s="15">
        <f t="shared" si="22"/>
        <v>0</v>
      </c>
      <c r="H36" s="15">
        <f t="shared" si="22"/>
        <v>0</v>
      </c>
    </row>
    <row r="37" s="2" customFormat="1" ht="26.25" customHeight="1" spans="1:8">
      <c r="A37" s="16" t="s">
        <v>75</v>
      </c>
      <c r="B37" s="14" t="s">
        <v>76</v>
      </c>
      <c r="C37" s="15">
        <f t="shared" si="3"/>
        <v>11933</v>
      </c>
      <c r="D37" s="17">
        <v>11933</v>
      </c>
      <c r="E37" s="18">
        <v>0</v>
      </c>
      <c r="F37" s="14">
        <v>0</v>
      </c>
      <c r="G37" s="15">
        <v>0</v>
      </c>
      <c r="H37" s="17">
        <v>0</v>
      </c>
    </row>
    <row r="38" s="2" customFormat="1" ht="26.25" customHeight="1" spans="1:8">
      <c r="A38" s="16" t="s">
        <v>77</v>
      </c>
      <c r="B38" s="14" t="s">
        <v>78</v>
      </c>
      <c r="C38" s="15">
        <f t="shared" si="20"/>
        <v>3261</v>
      </c>
      <c r="D38" s="15">
        <f t="shared" ref="D38:H38" si="23">SUM(D39)</f>
        <v>0</v>
      </c>
      <c r="E38" s="15">
        <f t="shared" si="23"/>
        <v>3261</v>
      </c>
      <c r="F38" s="15">
        <f t="shared" si="23"/>
        <v>0</v>
      </c>
      <c r="G38" s="15">
        <f t="shared" si="23"/>
        <v>0</v>
      </c>
      <c r="H38" s="15">
        <f t="shared" si="23"/>
        <v>0</v>
      </c>
    </row>
    <row r="39" s="2" customFormat="1" ht="26.25" customHeight="1" spans="1:8">
      <c r="A39" s="16" t="s">
        <v>79</v>
      </c>
      <c r="B39" s="14" t="s">
        <v>80</v>
      </c>
      <c r="C39" s="15">
        <f t="shared" si="20"/>
        <v>3261</v>
      </c>
      <c r="D39" s="15">
        <f t="shared" ref="D39:H39" si="24">SUM(D40)</f>
        <v>0</v>
      </c>
      <c r="E39" s="15">
        <f t="shared" si="24"/>
        <v>3261</v>
      </c>
      <c r="F39" s="15">
        <f t="shared" si="24"/>
        <v>0</v>
      </c>
      <c r="G39" s="15">
        <f t="shared" si="24"/>
        <v>0</v>
      </c>
      <c r="H39" s="15">
        <f t="shared" si="24"/>
        <v>0</v>
      </c>
    </row>
    <row r="40" s="2" customFormat="1" ht="26.25" customHeight="1" spans="1:8">
      <c r="A40" s="16" t="s">
        <v>81</v>
      </c>
      <c r="B40" s="14" t="s">
        <v>82</v>
      </c>
      <c r="C40" s="15">
        <f t="shared" si="3"/>
        <v>3261</v>
      </c>
      <c r="D40" s="17">
        <v>0</v>
      </c>
      <c r="E40" s="18">
        <v>3261</v>
      </c>
      <c r="F40" s="14">
        <v>0</v>
      </c>
      <c r="G40" s="15">
        <v>0</v>
      </c>
      <c r="H40" s="17">
        <v>0</v>
      </c>
    </row>
    <row r="41" s="2" customFormat="1" ht="26.25" customHeight="1" spans="1:8">
      <c r="A41" s="16" t="s">
        <v>83</v>
      </c>
      <c r="B41" s="14" t="s">
        <v>84</v>
      </c>
      <c r="C41" s="15">
        <f>SUM(C42+C44)</f>
        <v>254623.61</v>
      </c>
      <c r="D41" s="15">
        <f t="shared" ref="D41:H41" si="25">SUM(D42+D44)</f>
        <v>178904.74</v>
      </c>
      <c r="E41" s="15">
        <f t="shared" si="25"/>
        <v>59064.42</v>
      </c>
      <c r="F41" s="15">
        <f t="shared" si="25"/>
        <v>290</v>
      </c>
      <c r="G41" s="15">
        <f t="shared" si="25"/>
        <v>13976.06</v>
      </c>
      <c r="H41" s="15">
        <f t="shared" si="25"/>
        <v>2388.39</v>
      </c>
    </row>
    <row r="42" s="2" customFormat="1" ht="26.25" customHeight="1" spans="1:8">
      <c r="A42" s="16" t="s">
        <v>85</v>
      </c>
      <c r="B42" s="14" t="s">
        <v>86</v>
      </c>
      <c r="C42" s="15">
        <f>SUM(C43)</f>
        <v>1763.8</v>
      </c>
      <c r="D42" s="15">
        <f t="shared" ref="D42:H42" si="26">SUM(D43)</f>
        <v>1763.8</v>
      </c>
      <c r="E42" s="15">
        <f t="shared" si="26"/>
        <v>0</v>
      </c>
      <c r="F42" s="15">
        <f t="shared" si="26"/>
        <v>0</v>
      </c>
      <c r="G42" s="15">
        <f t="shared" si="26"/>
        <v>0</v>
      </c>
      <c r="H42" s="15">
        <f t="shared" si="26"/>
        <v>0</v>
      </c>
    </row>
    <row r="43" s="2" customFormat="1" ht="26.25" customHeight="1" spans="1:8">
      <c r="A43" s="16" t="s">
        <v>87</v>
      </c>
      <c r="B43" s="14" t="s">
        <v>88</v>
      </c>
      <c r="C43" s="15">
        <f t="shared" si="3"/>
        <v>1763.8</v>
      </c>
      <c r="D43" s="17">
        <v>1763.8</v>
      </c>
      <c r="E43" s="18">
        <v>0</v>
      </c>
      <c r="F43" s="14">
        <v>0</v>
      </c>
      <c r="G43" s="15">
        <v>0</v>
      </c>
      <c r="H43" s="17">
        <v>0</v>
      </c>
    </row>
    <row r="44" s="2" customFormat="1" ht="26.25" customHeight="1" spans="1:8">
      <c r="A44" s="16" t="s">
        <v>89</v>
      </c>
      <c r="B44" s="14" t="s">
        <v>90</v>
      </c>
      <c r="C44" s="15">
        <f>SUM(C45:C50)</f>
        <v>252859.81</v>
      </c>
      <c r="D44" s="15">
        <f t="shared" ref="D44:H44" si="27">SUM(D45:D50)</f>
        <v>177140.94</v>
      </c>
      <c r="E44" s="15">
        <f t="shared" si="27"/>
        <v>59064.42</v>
      </c>
      <c r="F44" s="15">
        <f t="shared" si="27"/>
        <v>290</v>
      </c>
      <c r="G44" s="15">
        <f t="shared" si="27"/>
        <v>13976.06</v>
      </c>
      <c r="H44" s="15">
        <f t="shared" si="27"/>
        <v>2388.39</v>
      </c>
    </row>
    <row r="45" s="2" customFormat="1" ht="26.25" customHeight="1" spans="1:8">
      <c r="A45" s="16" t="s">
        <v>91</v>
      </c>
      <c r="B45" s="14" t="s">
        <v>92</v>
      </c>
      <c r="C45" s="15">
        <f t="shared" si="3"/>
        <v>19914.43</v>
      </c>
      <c r="D45" s="17">
        <v>19914.43</v>
      </c>
      <c r="E45" s="18">
        <v>0</v>
      </c>
      <c r="F45" s="14">
        <v>0</v>
      </c>
      <c r="G45" s="15">
        <v>0</v>
      </c>
      <c r="H45" s="17">
        <v>0</v>
      </c>
    </row>
    <row r="46" s="2" customFormat="1" ht="26.25" customHeight="1" spans="1:8">
      <c r="A46" s="16" t="s">
        <v>93</v>
      </c>
      <c r="B46" s="14" t="s">
        <v>94</v>
      </c>
      <c r="C46" s="15">
        <f t="shared" si="3"/>
        <v>5020.61</v>
      </c>
      <c r="D46" s="17">
        <v>0</v>
      </c>
      <c r="E46" s="18">
        <v>5020.61</v>
      </c>
      <c r="F46" s="14">
        <v>0</v>
      </c>
      <c r="G46" s="15">
        <v>0</v>
      </c>
      <c r="H46" s="17">
        <v>0</v>
      </c>
    </row>
    <row r="47" s="2" customFormat="1" ht="26.25" customHeight="1" spans="1:8">
      <c r="A47" s="16" t="s">
        <v>95</v>
      </c>
      <c r="B47" s="14" t="s">
        <v>88</v>
      </c>
      <c r="C47" s="15">
        <f t="shared" si="3"/>
        <v>44748.08</v>
      </c>
      <c r="D47" s="17">
        <v>33660.9</v>
      </c>
      <c r="E47" s="18">
        <v>550.72</v>
      </c>
      <c r="F47" s="19">
        <v>290</v>
      </c>
      <c r="G47" s="15">
        <v>8628.07</v>
      </c>
      <c r="H47" s="17">
        <v>1618.39</v>
      </c>
    </row>
    <row r="48" s="2" customFormat="1" ht="26.25" customHeight="1" spans="1:8">
      <c r="A48" s="16" t="s">
        <v>96</v>
      </c>
      <c r="B48" s="14" t="s">
        <v>97</v>
      </c>
      <c r="C48" s="15">
        <f t="shared" si="3"/>
        <v>8229.58</v>
      </c>
      <c r="D48" s="17">
        <v>0</v>
      </c>
      <c r="E48" s="18">
        <v>8229.58</v>
      </c>
      <c r="F48" s="14">
        <v>0</v>
      </c>
      <c r="G48" s="15">
        <v>0</v>
      </c>
      <c r="H48" s="17">
        <v>0</v>
      </c>
    </row>
    <row r="49" s="2" customFormat="1" ht="26.25" customHeight="1" spans="1:8">
      <c r="A49" s="16" t="s">
        <v>98</v>
      </c>
      <c r="B49" s="14" t="s">
        <v>99</v>
      </c>
      <c r="C49" s="15">
        <f t="shared" si="3"/>
        <v>13513.45</v>
      </c>
      <c r="D49" s="17">
        <v>0</v>
      </c>
      <c r="E49" s="18">
        <v>13513.45</v>
      </c>
      <c r="F49" s="14">
        <v>0</v>
      </c>
      <c r="G49" s="15">
        <v>0</v>
      </c>
      <c r="H49" s="17">
        <v>0</v>
      </c>
    </row>
    <row r="50" s="2" customFormat="1" ht="26.25" customHeight="1" spans="1:8">
      <c r="A50" s="16" t="s">
        <v>100</v>
      </c>
      <c r="B50" s="14" t="s">
        <v>101</v>
      </c>
      <c r="C50" s="15">
        <f t="shared" si="3"/>
        <v>161433.66</v>
      </c>
      <c r="D50" s="17">
        <v>123565.61</v>
      </c>
      <c r="E50" s="18">
        <v>31750.06</v>
      </c>
      <c r="F50" s="14">
        <v>0</v>
      </c>
      <c r="G50" s="15">
        <v>5347.99</v>
      </c>
      <c r="H50" s="17">
        <v>770</v>
      </c>
    </row>
    <row r="51" s="2" customFormat="1" ht="26.25" customHeight="1" spans="1:8">
      <c r="A51" s="16" t="s">
        <v>102</v>
      </c>
      <c r="B51" s="14" t="s">
        <v>103</v>
      </c>
      <c r="C51" s="15">
        <f t="shared" ref="C51:C55" si="28">SUM(C52)</f>
        <v>9789</v>
      </c>
      <c r="D51" s="15">
        <f t="shared" ref="D51:H51" si="29">SUM(D52)</f>
        <v>0</v>
      </c>
      <c r="E51" s="15">
        <f t="shared" si="29"/>
        <v>0</v>
      </c>
      <c r="F51" s="15">
        <f t="shared" si="29"/>
        <v>0</v>
      </c>
      <c r="G51" s="15">
        <f t="shared" si="29"/>
        <v>9789</v>
      </c>
      <c r="H51" s="15">
        <f t="shared" si="29"/>
        <v>0</v>
      </c>
    </row>
    <row r="52" s="2" customFormat="1" ht="26.25" customHeight="1" spans="1:8">
      <c r="A52" s="16" t="s">
        <v>104</v>
      </c>
      <c r="B52" s="14" t="s">
        <v>105</v>
      </c>
      <c r="C52" s="15">
        <f t="shared" si="28"/>
        <v>9789</v>
      </c>
      <c r="D52" s="15">
        <f t="shared" ref="D52:H52" si="30">SUM(D53)</f>
        <v>0</v>
      </c>
      <c r="E52" s="15">
        <f t="shared" si="30"/>
        <v>0</v>
      </c>
      <c r="F52" s="15">
        <f t="shared" si="30"/>
        <v>0</v>
      </c>
      <c r="G52" s="15">
        <f t="shared" si="30"/>
        <v>9789</v>
      </c>
      <c r="H52" s="15">
        <f t="shared" si="30"/>
        <v>0</v>
      </c>
    </row>
    <row r="53" s="2" customFormat="1" ht="26.25" customHeight="1" spans="1:8">
      <c r="A53" s="16" t="s">
        <v>106</v>
      </c>
      <c r="B53" s="14" t="s">
        <v>107</v>
      </c>
      <c r="C53" s="15">
        <f t="shared" si="3"/>
        <v>9789</v>
      </c>
      <c r="D53" s="17">
        <v>0</v>
      </c>
      <c r="E53" s="18">
        <v>0</v>
      </c>
      <c r="F53" s="14">
        <v>0</v>
      </c>
      <c r="G53" s="15">
        <v>9789</v>
      </c>
      <c r="H53" s="17">
        <v>0</v>
      </c>
    </row>
    <row r="54" s="2" customFormat="1" ht="26.25" customHeight="1" spans="1:8">
      <c r="A54" s="16" t="s">
        <v>108</v>
      </c>
      <c r="B54" s="14" t="s">
        <v>109</v>
      </c>
      <c r="C54" s="15">
        <f t="shared" si="28"/>
        <v>10818</v>
      </c>
      <c r="D54" s="15">
        <f t="shared" ref="D54:H54" si="31">SUM(D55)</f>
        <v>0</v>
      </c>
      <c r="E54" s="15">
        <f t="shared" si="31"/>
        <v>10818</v>
      </c>
      <c r="F54" s="15">
        <f t="shared" si="31"/>
        <v>0</v>
      </c>
      <c r="G54" s="15">
        <f t="shared" si="31"/>
        <v>0</v>
      </c>
      <c r="H54" s="15">
        <f t="shared" si="31"/>
        <v>0</v>
      </c>
    </row>
    <row r="55" s="2" customFormat="1" ht="26.25" customHeight="1" spans="1:8">
      <c r="A55" s="16" t="s">
        <v>110</v>
      </c>
      <c r="B55" s="14" t="s">
        <v>111</v>
      </c>
      <c r="C55" s="15">
        <f t="shared" si="28"/>
        <v>10818</v>
      </c>
      <c r="D55" s="15">
        <f t="shared" ref="D55:H55" si="32">SUM(D56)</f>
        <v>0</v>
      </c>
      <c r="E55" s="15">
        <f t="shared" si="32"/>
        <v>10818</v>
      </c>
      <c r="F55" s="15">
        <f t="shared" si="32"/>
        <v>0</v>
      </c>
      <c r="G55" s="15">
        <f t="shared" si="32"/>
        <v>0</v>
      </c>
      <c r="H55" s="15">
        <f t="shared" si="32"/>
        <v>0</v>
      </c>
    </row>
    <row r="56" s="2" customFormat="1" ht="26.25" customHeight="1" spans="1:8">
      <c r="A56" s="16" t="s">
        <v>112</v>
      </c>
      <c r="B56" s="14" t="s">
        <v>113</v>
      </c>
      <c r="C56" s="15">
        <f t="shared" si="3"/>
        <v>10818</v>
      </c>
      <c r="D56" s="17">
        <v>0</v>
      </c>
      <c r="E56" s="18">
        <v>10818</v>
      </c>
      <c r="F56" s="14">
        <v>0</v>
      </c>
      <c r="G56" s="15">
        <v>0</v>
      </c>
      <c r="H56" s="17">
        <v>0</v>
      </c>
    </row>
    <row r="57" s="2" customFormat="1" ht="26.25" customHeight="1" spans="1:8">
      <c r="A57" s="16" t="s">
        <v>114</v>
      </c>
      <c r="B57" s="14" t="s">
        <v>115</v>
      </c>
      <c r="C57" s="15">
        <f>SUM(C58)</f>
        <v>21731.09</v>
      </c>
      <c r="D57" s="15">
        <f t="shared" ref="D57:H57" si="33">SUM(D58)</f>
        <v>21731.09</v>
      </c>
      <c r="E57" s="15">
        <f t="shared" si="33"/>
        <v>0</v>
      </c>
      <c r="F57" s="15">
        <f t="shared" si="33"/>
        <v>0</v>
      </c>
      <c r="G57" s="15">
        <f t="shared" si="33"/>
        <v>0</v>
      </c>
      <c r="H57" s="15">
        <f t="shared" si="33"/>
        <v>0</v>
      </c>
    </row>
    <row r="58" s="2" customFormat="1" ht="26.25" customHeight="1" spans="1:8">
      <c r="A58" s="16" t="s">
        <v>116</v>
      </c>
      <c r="B58" s="14" t="s">
        <v>117</v>
      </c>
      <c r="C58" s="15">
        <f>SUM(C59:C61)</f>
        <v>21731.09</v>
      </c>
      <c r="D58" s="15">
        <f t="shared" ref="D58:H58" si="34">SUM(D59:D61)</f>
        <v>21731.09</v>
      </c>
      <c r="E58" s="15">
        <f t="shared" si="34"/>
        <v>0</v>
      </c>
      <c r="F58" s="15">
        <f t="shared" si="34"/>
        <v>0</v>
      </c>
      <c r="G58" s="15">
        <f t="shared" si="34"/>
        <v>0</v>
      </c>
      <c r="H58" s="15">
        <f t="shared" si="34"/>
        <v>0</v>
      </c>
    </row>
    <row r="59" s="2" customFormat="1" ht="26.25" customHeight="1" spans="1:8">
      <c r="A59" s="16" t="s">
        <v>118</v>
      </c>
      <c r="B59" s="14" t="s">
        <v>119</v>
      </c>
      <c r="C59" s="15">
        <f t="shared" si="3"/>
        <v>11963.28</v>
      </c>
      <c r="D59" s="17">
        <v>11963.28</v>
      </c>
      <c r="E59" s="18">
        <v>0</v>
      </c>
      <c r="F59" s="14">
        <v>0</v>
      </c>
      <c r="G59" s="15">
        <v>0</v>
      </c>
      <c r="H59" s="17">
        <v>0</v>
      </c>
    </row>
    <row r="60" s="2" customFormat="1" ht="26.25" customHeight="1" spans="1:8">
      <c r="A60" s="16" t="s">
        <v>120</v>
      </c>
      <c r="B60" s="14" t="s">
        <v>121</v>
      </c>
      <c r="C60" s="15">
        <f t="shared" si="3"/>
        <v>2068.77</v>
      </c>
      <c r="D60" s="17">
        <v>2068.77</v>
      </c>
      <c r="E60" s="18">
        <v>0</v>
      </c>
      <c r="F60" s="14">
        <v>0</v>
      </c>
      <c r="G60" s="15">
        <v>0</v>
      </c>
      <c r="H60" s="17">
        <v>0</v>
      </c>
    </row>
    <row r="61" s="2" customFormat="1" ht="26.25" customHeight="1" spans="1:8">
      <c r="A61" s="16" t="s">
        <v>122</v>
      </c>
      <c r="B61" s="14" t="s">
        <v>123</v>
      </c>
      <c r="C61" s="15">
        <f t="shared" si="3"/>
        <v>7699.04</v>
      </c>
      <c r="D61" s="17">
        <v>7699.04</v>
      </c>
      <c r="E61" s="18">
        <v>0</v>
      </c>
      <c r="F61" s="14">
        <v>0</v>
      </c>
      <c r="G61" s="15">
        <v>0</v>
      </c>
      <c r="H61" s="17">
        <v>0</v>
      </c>
    </row>
    <row r="62" s="2" customFormat="1" ht="26.25" customHeight="1" spans="1:8">
      <c r="A62" s="16" t="s">
        <v>124</v>
      </c>
      <c r="B62" s="14" t="s">
        <v>125</v>
      </c>
      <c r="C62" s="15">
        <f>SUM(C63)</f>
        <v>3853.06</v>
      </c>
      <c r="D62" s="15">
        <f t="shared" ref="D62:H62" si="35">SUM(D63)</f>
        <v>0</v>
      </c>
      <c r="E62" s="15">
        <f t="shared" si="35"/>
        <v>0</v>
      </c>
      <c r="F62" s="15">
        <f t="shared" si="35"/>
        <v>0</v>
      </c>
      <c r="G62" s="15">
        <f t="shared" si="35"/>
        <v>3853.06</v>
      </c>
      <c r="H62" s="15">
        <f t="shared" si="35"/>
        <v>0</v>
      </c>
    </row>
    <row r="63" s="2" customFormat="1" ht="26.25" customHeight="1" spans="1:8">
      <c r="A63" s="16" t="s">
        <v>126</v>
      </c>
      <c r="B63" s="14" t="s">
        <v>127</v>
      </c>
      <c r="C63" s="15">
        <f>SUM(C64)</f>
        <v>3853.06</v>
      </c>
      <c r="D63" s="15">
        <f t="shared" ref="D63:H63" si="36">SUM(D64)</f>
        <v>0</v>
      </c>
      <c r="E63" s="15">
        <f t="shared" si="36"/>
        <v>0</v>
      </c>
      <c r="F63" s="15">
        <f t="shared" si="36"/>
        <v>0</v>
      </c>
      <c r="G63" s="15">
        <f t="shared" si="36"/>
        <v>3853.06</v>
      </c>
      <c r="H63" s="15">
        <f t="shared" si="36"/>
        <v>0</v>
      </c>
    </row>
    <row r="64" s="2" customFormat="1" ht="26.25" customHeight="1" spans="1:8">
      <c r="A64" s="20" t="s">
        <v>128</v>
      </c>
      <c r="B64" s="14" t="s">
        <v>129</v>
      </c>
      <c r="C64" s="15">
        <f t="shared" si="3"/>
        <v>3853.06</v>
      </c>
      <c r="D64" s="17">
        <v>0</v>
      </c>
      <c r="E64" s="18">
        <v>0</v>
      </c>
      <c r="F64" s="14">
        <v>0</v>
      </c>
      <c r="G64" s="15">
        <v>3853.06</v>
      </c>
      <c r="H64" s="17">
        <v>0</v>
      </c>
    </row>
    <row r="65" ht="25.5" customHeight="1" spans="1:8">
      <c r="A65" s="21"/>
      <c r="B65" s="22" t="s">
        <v>130</v>
      </c>
      <c r="C65" s="15">
        <f>C5+C12+C15+C19+C25+C30+C35+C38+C41+C51+C54+C57+C62</f>
        <v>568106.11</v>
      </c>
      <c r="D65" s="15">
        <f>D5+D12+D15+D19+D25+D30+D35+D38+D41+D51+D54+D57+D62</f>
        <v>392478.02</v>
      </c>
      <c r="E65" s="15">
        <f t="shared" ref="E65:H65" si="37">E5+E12+E15+E19+E25+E30+E35+E38+E41+E51+E54+E57+E62</f>
        <v>87794.99</v>
      </c>
      <c r="F65" s="15">
        <f t="shared" si="37"/>
        <v>290</v>
      </c>
      <c r="G65" s="15">
        <f t="shared" si="37"/>
        <v>85154.71</v>
      </c>
      <c r="H65" s="15">
        <f t="shared" si="37"/>
        <v>2388.39</v>
      </c>
    </row>
  </sheetData>
  <printOptions horizontalCentered="1"/>
  <pageMargins left="0.747916666666667" right="0.747916666666667" top="0.984027777777778" bottom="0.98402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lwm</cp:lastModifiedBy>
  <dcterms:created xsi:type="dcterms:W3CDTF">2015-01-16T01:09:00Z</dcterms:created>
  <cp:lastPrinted>2016-04-12T05:55:00Z</cp:lastPrinted>
  <dcterms:modified xsi:type="dcterms:W3CDTF">2016-04-15T09:20:20Z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