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385" windowHeight="7950" tabRatio="673"/>
  </bookViews>
  <sheets>
    <sheet name="7-部门收入总表" sheetId="1" r:id="rId1"/>
    <sheet name="Sheet1" sheetId="2" r:id="rId2"/>
  </sheets>
  <definedNames>
    <definedName name="_xlnm.Print_Titles" localSheetId="0">'7-部门收入总表'!$1:$5</definedName>
  </definedNames>
  <calcPr calcId="144525"/>
</workbook>
</file>

<file path=xl/sharedStrings.xml><?xml version="1.0" encoding="utf-8"?>
<sst xmlns="http://schemas.openxmlformats.org/spreadsheetml/2006/main" count="138">
  <si>
    <t>部门公开表7</t>
  </si>
  <si>
    <t>部门收入总表</t>
  </si>
  <si>
    <t>单位：万元</t>
  </si>
  <si>
    <t>科目</t>
  </si>
  <si>
    <t>合计</t>
  </si>
  <si>
    <t>上年结转</t>
  </si>
  <si>
    <t>一般公共预算拨款收入</t>
  </si>
  <si>
    <t>政府性基金预算拨款收入</t>
  </si>
  <si>
    <t>事业收入</t>
  </si>
  <si>
    <t>事业单位
经营收入</t>
  </si>
  <si>
    <t>上级补助收入</t>
  </si>
  <si>
    <t>下级单位
上缴收入</t>
  </si>
  <si>
    <t>其他收入</t>
  </si>
  <si>
    <t>用事业基金弥补收支差额</t>
  </si>
  <si>
    <t>科目编码</t>
  </si>
  <si>
    <t>科目名称</t>
  </si>
  <si>
    <t>金额</t>
  </si>
  <si>
    <t>其中:教育收费</t>
  </si>
  <si>
    <t>201</t>
  </si>
  <si>
    <t xml:space="preserve"> 一般公共服务支出</t>
  </si>
  <si>
    <t>20111</t>
  </si>
  <si>
    <t xml:space="preserve">    纪检监察事务</t>
  </si>
  <si>
    <t>2011105</t>
  </si>
  <si>
    <t xml:space="preserve">        派驻派出机构</t>
  </si>
  <si>
    <t>20117</t>
  </si>
  <si>
    <t xml:space="preserve">    质量技术监督与检验检疫事务</t>
  </si>
  <si>
    <t>2011709</t>
  </si>
  <si>
    <t xml:space="preserve">        标准化管理</t>
  </si>
  <si>
    <t>20126</t>
  </si>
  <si>
    <t xml:space="preserve">    档案事务</t>
  </si>
  <si>
    <t>2012604</t>
  </si>
  <si>
    <t xml:space="preserve">        档案馆</t>
  </si>
  <si>
    <t>202</t>
  </si>
  <si>
    <t xml:space="preserve"> 外交支出</t>
  </si>
  <si>
    <t>20204</t>
  </si>
  <si>
    <t xml:space="preserve">    国际组织</t>
  </si>
  <si>
    <t>2020401</t>
  </si>
  <si>
    <t xml:space="preserve">        国际组织会费</t>
  </si>
  <si>
    <t>205</t>
  </si>
  <si>
    <t xml:space="preserve"> 教育支出</t>
  </si>
  <si>
    <t>20508</t>
  </si>
  <si>
    <t xml:space="preserve">    进修及培训</t>
  </si>
  <si>
    <t>2050802</t>
  </si>
  <si>
    <t xml:space="preserve">        干部教育</t>
  </si>
  <si>
    <t>2050803</t>
  </si>
  <si>
    <t xml:space="preserve">        培训支出</t>
  </si>
  <si>
    <t>206</t>
  </si>
  <si>
    <t xml:space="preserve"> 科学技术支出</t>
  </si>
  <si>
    <t>20603</t>
  </si>
  <si>
    <t xml:space="preserve">    应用研究</t>
  </si>
  <si>
    <t>2060301</t>
  </si>
  <si>
    <t xml:space="preserve">        机构运行</t>
  </si>
  <si>
    <t>2060302</t>
  </si>
  <si>
    <t xml:space="preserve">        社会公益研究</t>
  </si>
  <si>
    <t>20605</t>
  </si>
  <si>
    <t xml:space="preserve">    科技条件与服务</t>
  </si>
  <si>
    <t>2060503</t>
  </si>
  <si>
    <t xml:space="preserve">        科技条件专项</t>
  </si>
  <si>
    <t>207</t>
  </si>
  <si>
    <t xml:space="preserve"> 文化体育与传媒支出</t>
  </si>
  <si>
    <t>20704</t>
  </si>
  <si>
    <t xml:space="preserve">    新闻出版广播影视</t>
  </si>
  <si>
    <t>2070408</t>
  </si>
  <si>
    <t xml:space="preserve">        出版发行</t>
  </si>
  <si>
    <t>20799</t>
  </si>
  <si>
    <t xml:space="preserve">    其他文化体育与传媒支出</t>
  </si>
  <si>
    <t>2079903</t>
  </si>
  <si>
    <t xml:space="preserve">        文化产业发展专项支出</t>
  </si>
  <si>
    <t>208</t>
  </si>
  <si>
    <t xml:space="preserve"> 社会保障和就业支出</t>
  </si>
  <si>
    <t>20805</t>
  </si>
  <si>
    <t xml:space="preserve">    行政事业单位离退休</t>
  </si>
  <si>
    <t>2080501</t>
  </si>
  <si>
    <t xml:space="preserve">        归口管理的行政单位离退休</t>
  </si>
  <si>
    <t>2080502</t>
  </si>
  <si>
    <t xml:space="preserve">        事业单位离退休</t>
  </si>
  <si>
    <t>2080503</t>
  </si>
  <si>
    <t xml:space="preserve">        离退休人员管理机构</t>
  </si>
  <si>
    <t>210</t>
  </si>
  <si>
    <t xml:space="preserve"> 医疗卫生与计划生育支出</t>
  </si>
  <si>
    <t>21005</t>
  </si>
  <si>
    <t xml:space="preserve">    医疗保障</t>
  </si>
  <si>
    <t>2100501</t>
  </si>
  <si>
    <t xml:space="preserve">        行政单位医疗</t>
  </si>
  <si>
    <t>211</t>
  </si>
  <si>
    <t xml:space="preserve"> 节能环保支出</t>
  </si>
  <si>
    <t>21110</t>
  </si>
  <si>
    <t xml:space="preserve">    能源节约利用</t>
  </si>
  <si>
    <t>2111001</t>
  </si>
  <si>
    <t xml:space="preserve">        能源节约利用</t>
  </si>
  <si>
    <t>215</t>
  </si>
  <si>
    <t xml:space="preserve"> 资源勘探信息等支出</t>
  </si>
  <si>
    <t>21501</t>
  </si>
  <si>
    <t xml:space="preserve">    资源勘探开发</t>
  </si>
  <si>
    <t>2150103</t>
  </si>
  <si>
    <t xml:space="preserve">        机关服务</t>
  </si>
  <si>
    <t>21507</t>
  </si>
  <si>
    <t xml:space="preserve">    国有资产监管</t>
  </si>
  <si>
    <t>2150701</t>
  </si>
  <si>
    <t xml:space="preserve">        行政运行</t>
  </si>
  <si>
    <t>2150702</t>
  </si>
  <si>
    <t xml:space="preserve">        一般行政管理事务</t>
  </si>
  <si>
    <t>2150703</t>
  </si>
  <si>
    <t>2150704</t>
  </si>
  <si>
    <t xml:space="preserve">        国有企业监事会专项</t>
  </si>
  <si>
    <t>2150705</t>
  </si>
  <si>
    <t xml:space="preserve">        中央企业专项管理</t>
  </si>
  <si>
    <t>2150799</t>
  </si>
  <si>
    <t xml:space="preserve">        其他国有资产监管支出</t>
  </si>
  <si>
    <t>216</t>
  </si>
  <si>
    <t xml:space="preserve"> 商业服务业等支出</t>
  </si>
  <si>
    <t>21699</t>
  </si>
  <si>
    <t xml:space="preserve">    其他商业服务业等支出</t>
  </si>
  <si>
    <t>2169999</t>
  </si>
  <si>
    <t xml:space="preserve">        其他商业服务业等支出</t>
  </si>
  <si>
    <t>220</t>
  </si>
  <si>
    <t xml:space="preserve"> 国土海洋气象等支出</t>
  </si>
  <si>
    <t>22001</t>
  </si>
  <si>
    <t xml:space="preserve">    国土资源事务</t>
  </si>
  <si>
    <t>2200199</t>
  </si>
  <si>
    <t xml:space="preserve">       其他国土资源事务支出</t>
  </si>
  <si>
    <t>221</t>
  </si>
  <si>
    <t xml:space="preserve"> 住房保障支出</t>
  </si>
  <si>
    <t>22102</t>
  </si>
  <si>
    <t xml:space="preserve">    住房改革支出</t>
  </si>
  <si>
    <t>2210201</t>
  </si>
  <si>
    <t xml:space="preserve">        住房公积金</t>
  </si>
  <si>
    <t>2210202</t>
  </si>
  <si>
    <t xml:space="preserve">        提租补贴</t>
  </si>
  <si>
    <t>2210203</t>
  </si>
  <si>
    <t xml:space="preserve">        购房补贴</t>
  </si>
  <si>
    <t>229</t>
  </si>
  <si>
    <t xml:space="preserve"> 其他支出</t>
  </si>
  <si>
    <t>22999</t>
  </si>
  <si>
    <t xml:space="preserve">    其他支出</t>
  </si>
  <si>
    <t>2299901</t>
  </si>
  <si>
    <t xml:space="preserve">        其他支出</t>
  </si>
  <si>
    <t>合    计</t>
  </si>
</sst>
</file>

<file path=xl/styles.xml><?xml version="1.0" encoding="utf-8"?>
<styleSheet xmlns="http://schemas.openxmlformats.org/spreadsheetml/2006/main">
  <numFmts count="5">
    <numFmt numFmtId="176" formatCode="0.0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8">
    <font>
      <sz val="12"/>
      <name val="宋体"/>
      <charset val="134"/>
    </font>
    <font>
      <sz val="8"/>
      <name val="宋体"/>
      <charset val="134"/>
    </font>
    <font>
      <sz val="16"/>
      <name val="黑体"/>
      <charset val="134"/>
    </font>
    <font>
      <sz val="9"/>
      <name val="宋体"/>
      <charset val="134"/>
    </font>
    <font>
      <sz val="10"/>
      <name val="宋体"/>
      <charset val="134"/>
    </font>
    <font>
      <sz val="9"/>
      <color theme="1"/>
      <name val="宋体"/>
      <charset val="134"/>
      <scheme val="minor"/>
    </font>
    <font>
      <b/>
      <sz val="9"/>
      <name val="宋体"/>
      <charset val="134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65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23" fillId="12" borderId="16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8" borderId="13" applyNumberFormat="0" applyFont="0" applyAlignment="0" applyProtection="0">
      <alignment vertical="center"/>
    </xf>
    <xf numFmtId="0" fontId="11" fillId="0" borderId="0">
      <alignment vertical="center"/>
    </xf>
    <xf numFmtId="0" fontId="16" fillId="1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0" fontId="18" fillId="0" borderId="11" applyNumberFormat="0" applyFill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7" fillId="7" borderId="12" applyNumberFormat="0" applyAlignment="0" applyProtection="0">
      <alignment vertical="center"/>
    </xf>
    <xf numFmtId="0" fontId="25" fillId="7" borderId="16" applyNumberFormat="0" applyAlignment="0" applyProtection="0">
      <alignment vertical="center"/>
    </xf>
    <xf numFmtId="0" fontId="11" fillId="0" borderId="0">
      <alignment vertical="center"/>
    </xf>
    <xf numFmtId="0" fontId="9" fillId="3" borderId="10" applyNumberFormat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11" fillId="0" borderId="0">
      <alignment vertical="center"/>
    </xf>
    <xf numFmtId="0" fontId="26" fillId="26" borderId="0" applyNumberFormat="0" applyBorder="0" applyAlignment="0" applyProtection="0">
      <alignment vertical="center"/>
    </xf>
    <xf numFmtId="0" fontId="11" fillId="0" borderId="0">
      <alignment vertical="center"/>
    </xf>
    <xf numFmtId="0" fontId="22" fillId="10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27" fillId="0" borderId="0"/>
    <xf numFmtId="0" fontId="7" fillId="32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1" fillId="0" borderId="0">
      <alignment vertical="center"/>
    </xf>
    <xf numFmtId="0" fontId="7" fillId="31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/>
  </cellStyleXfs>
  <cellXfs count="25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Alignment="1">
      <alignment vertical="center"/>
    </xf>
    <xf numFmtId="0" fontId="1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Continuous" vertical="center"/>
    </xf>
    <xf numFmtId="0" fontId="3" fillId="0" borderId="1" xfId="0" applyFont="1" applyBorder="1" applyAlignment="1">
      <alignment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49" fontId="5" fillId="0" borderId="4" xfId="14" applyNumberFormat="1" applyFont="1" applyFill="1" applyBorder="1" applyAlignment="1">
      <alignment horizontal="left" vertical="center"/>
    </xf>
    <xf numFmtId="176" fontId="5" fillId="0" borderId="4" xfId="21" applyNumberFormat="1" applyFont="1" applyFill="1" applyBorder="1" applyAlignment="1">
      <alignment horizontal="center" vertical="center"/>
    </xf>
    <xf numFmtId="176" fontId="5" fillId="0" borderId="4" xfId="54" applyNumberFormat="1" applyFont="1" applyFill="1" applyBorder="1" applyAlignment="1">
      <alignment horizontal="center" vertical="center"/>
    </xf>
    <xf numFmtId="176" fontId="5" fillId="0" borderId="4" xfId="57" applyNumberFormat="1" applyFont="1" applyFill="1" applyBorder="1" applyAlignment="1">
      <alignment horizontal="center" vertical="center"/>
    </xf>
    <xf numFmtId="0" fontId="3" fillId="0" borderId="0" xfId="64" applyFont="1" applyAlignment="1">
      <alignment horizontal="right" vertical="center"/>
    </xf>
    <xf numFmtId="0" fontId="2" fillId="0" borderId="0" xfId="64" applyFont="1" applyAlignment="1">
      <alignment horizontal="centerContinuous" vertical="center"/>
    </xf>
    <xf numFmtId="0" fontId="3" fillId="0" borderId="1" xfId="64" applyFont="1" applyBorder="1" applyAlignment="1">
      <alignment vertical="center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0" fillId="0" borderId="4" xfId="0" applyBorder="1" applyAlignment="1">
      <alignment vertical="center"/>
    </xf>
    <xf numFmtId="49" fontId="6" fillId="0" borderId="4" xfId="0" applyNumberFormat="1" applyFont="1" applyBorder="1" applyAlignment="1">
      <alignment horizontal="center" vertical="center"/>
    </xf>
    <xf numFmtId="0" fontId="2" fillId="0" borderId="0" xfId="0" applyFont="1" applyBorder="1" applyAlignment="1" quotePrefix="1">
      <alignment horizontal="centerContinuous" vertical="center"/>
    </xf>
    <xf numFmtId="0" fontId="4" fillId="0" borderId="2" xfId="0" applyFont="1" applyFill="1" applyBorder="1" applyAlignment="1" quotePrefix="1">
      <alignment horizontal="center" vertical="center" wrapText="1"/>
    </xf>
    <xf numFmtId="0" fontId="4" fillId="0" borderId="4" xfId="0" applyFont="1" applyFill="1" applyBorder="1" applyAlignment="1" quotePrefix="1">
      <alignment horizontal="center" vertical="center" wrapText="1"/>
    </xf>
    <xf numFmtId="0" fontId="4" fillId="0" borderId="5" xfId="0" applyFont="1" applyFill="1" applyBorder="1" applyAlignment="1" quotePrefix="1">
      <alignment horizontal="center" vertical="center" wrapText="1"/>
    </xf>
    <xf numFmtId="0" fontId="4" fillId="0" borderId="7" xfId="0" applyFont="1" applyFill="1" applyBorder="1" applyAlignment="1" quotePrefix="1">
      <alignment horizontal="center" vertical="center" wrapText="1"/>
    </xf>
  </cellXfs>
  <cellStyles count="6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常规 6" xfId="14"/>
    <cellStyle name="60% - 强调文字颜色 2" xfId="15" builtinId="36"/>
    <cellStyle name="标题 4" xfId="16" builtinId="19"/>
    <cellStyle name="警告文本" xfId="17" builtinId="11"/>
    <cellStyle name="常规 25" xfId="18"/>
    <cellStyle name="标题" xfId="19" builtinId="15"/>
    <cellStyle name="解释性文本" xfId="20" builtinId="53"/>
    <cellStyle name="常规 8" xfId="21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常规 26" xfId="29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常规 27" xfId="35"/>
    <cellStyle name="好" xfId="36" builtinId="26"/>
    <cellStyle name="常规 21" xfId="37"/>
    <cellStyle name="适中" xfId="38" builtinId="28"/>
    <cellStyle name="20% - 强调文字颜色 5" xfId="39" builtinId="46"/>
    <cellStyle name="强调文字颜色 1" xfId="40" builtinId="29"/>
    <cellStyle name="20% - 强调文字颜色 1" xfId="41" builtinId="30"/>
    <cellStyle name="40% - 强调文字颜色 1" xfId="42" builtinId="31"/>
    <cellStyle name="20% - 强调文字颜色 2" xfId="43" builtinId="34"/>
    <cellStyle name="40% - 强调文字颜色 2" xfId="44" builtinId="35"/>
    <cellStyle name="强调文字颜色 3" xfId="45" builtinId="37"/>
    <cellStyle name="强调文字颜色 4" xfId="46" builtinId="41"/>
    <cellStyle name="20% - 强调文字颜色 4" xfId="47" builtinId="42"/>
    <cellStyle name="常规_2015年蓝本格式" xfId="48"/>
    <cellStyle name="40% - 强调文字颜色 4" xfId="49" builtinId="43"/>
    <cellStyle name="强调文字颜色 5" xfId="50" builtinId="45"/>
    <cellStyle name="40% - 强调文字颜色 5" xfId="51" builtinId="47"/>
    <cellStyle name="60% - 强调文字颜色 5" xfId="52" builtinId="48"/>
    <cellStyle name="强调文字颜色 6" xfId="53" builtinId="49"/>
    <cellStyle name="常规 10" xfId="54"/>
    <cellStyle name="40% - 强调文字颜色 6" xfId="55" builtinId="51"/>
    <cellStyle name="60% - 强调文字颜色 6" xfId="56" builtinId="52"/>
    <cellStyle name="常规 11" xfId="57"/>
    <cellStyle name="常规 19" xfId="58"/>
    <cellStyle name="常规 2" xfId="59"/>
    <cellStyle name="常规 20" xfId="60"/>
    <cellStyle name="常规 22" xfId="61"/>
    <cellStyle name="常规 4" xfId="62"/>
    <cellStyle name="常规 5" xfId="63"/>
    <cellStyle name="常规_04-分类改革-预算表" xfId="64"/>
  </cellStyle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rgb="FFFF0000"/>
  </sheetPr>
  <dimension ref="A1:M66"/>
  <sheetViews>
    <sheetView showGridLines="0" showZeros="0" tabSelected="1" zoomScale="120" zoomScaleNormal="120" workbookViewId="0">
      <pane xSplit="2" ySplit="5" topLeftCell="C52" activePane="bottomRight" state="frozen"/>
      <selection/>
      <selection pane="topRight"/>
      <selection pane="bottomLeft"/>
      <selection pane="bottomRight" activeCell="A68" sqref="$A68:$XFD68"/>
    </sheetView>
  </sheetViews>
  <sheetFormatPr defaultColWidth="9" defaultRowHeight="14.25"/>
  <cols>
    <col min="1" max="1" width="8.5" style="4" customWidth="1"/>
    <col min="2" max="2" width="25.75" style="4" customWidth="1"/>
    <col min="3" max="3" width="11" style="4" customWidth="1"/>
    <col min="4" max="4" width="9.875" style="4" customWidth="1"/>
    <col min="5" max="5" width="8.875" style="4" customWidth="1"/>
    <col min="6" max="6" width="8.75" style="4" customWidth="1"/>
    <col min="7" max="7" width="9.25" style="4" customWidth="1"/>
    <col min="8" max="8" width="7.875" style="4" customWidth="1"/>
    <col min="9" max="9" width="10.75" style="4" customWidth="1"/>
    <col min="10" max="10" width="8.375" style="4" customWidth="1"/>
    <col min="11" max="11" width="7.625" style="4" customWidth="1"/>
    <col min="12" max="12" width="9.625" style="4" customWidth="1"/>
    <col min="13" max="13" width="8.5" style="4" customWidth="1"/>
    <col min="14" max="93" width="9.25" style="4" customWidth="1"/>
    <col min="94" max="16384" width="9" style="4"/>
  </cols>
  <sheetData>
    <row r="1" s="1" customFormat="1" ht="11.25" customHeight="1" spans="1:13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17" t="s">
        <v>0</v>
      </c>
    </row>
    <row r="2" ht="17.25" customHeight="1" spans="1:13">
      <c r="A2" s="25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18"/>
    </row>
    <row r="3" ht="12.75" customHeight="1" spans="1:13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19" t="s">
        <v>2</v>
      </c>
    </row>
    <row r="4" s="2" customFormat="1" ht="29.25" customHeight="1" spans="1:13">
      <c r="A4" s="26" t="s">
        <v>3</v>
      </c>
      <c r="B4" s="9"/>
      <c r="C4" s="27" t="s">
        <v>4</v>
      </c>
      <c r="D4" s="28" t="s">
        <v>5</v>
      </c>
      <c r="E4" s="27" t="s">
        <v>6</v>
      </c>
      <c r="F4" s="10" t="s">
        <v>7</v>
      </c>
      <c r="G4" s="8" t="s">
        <v>8</v>
      </c>
      <c r="H4" s="9"/>
      <c r="I4" s="29" t="s">
        <v>9</v>
      </c>
      <c r="J4" s="28" t="s">
        <v>10</v>
      </c>
      <c r="K4" s="27" t="s">
        <v>11</v>
      </c>
      <c r="L4" s="27" t="s">
        <v>12</v>
      </c>
      <c r="M4" s="27" t="s">
        <v>13</v>
      </c>
    </row>
    <row r="5" s="2" customFormat="1" ht="29.25" customHeight="1" spans="1:13">
      <c r="A5" s="28" t="s">
        <v>14</v>
      </c>
      <c r="B5" s="28" t="s">
        <v>15</v>
      </c>
      <c r="C5" s="10"/>
      <c r="D5" s="12"/>
      <c r="E5" s="10"/>
      <c r="F5" s="10"/>
      <c r="G5" s="9" t="s">
        <v>16</v>
      </c>
      <c r="H5" s="10" t="s">
        <v>17</v>
      </c>
      <c r="I5" s="21"/>
      <c r="J5" s="22"/>
      <c r="K5" s="10"/>
      <c r="L5" s="10"/>
      <c r="M5" s="10"/>
    </row>
    <row r="6" ht="20.25" customHeight="1" spans="1:13">
      <c r="A6" s="13" t="s">
        <v>18</v>
      </c>
      <c r="B6" s="13" t="s">
        <v>19</v>
      </c>
      <c r="C6" s="14">
        <f>SUM(C7+C9+C11)</f>
        <v>1989.42</v>
      </c>
      <c r="D6" s="14">
        <f>SUM(D7+D9+D11)</f>
        <v>55.51</v>
      </c>
      <c r="E6" s="14">
        <f t="shared" ref="E6:M6" si="0">SUM(E7+E9+E11)</f>
        <v>892.91</v>
      </c>
      <c r="F6" s="14">
        <f t="shared" si="0"/>
        <v>0</v>
      </c>
      <c r="G6" s="14">
        <f t="shared" si="0"/>
        <v>1041</v>
      </c>
      <c r="H6" s="14">
        <f t="shared" si="0"/>
        <v>0</v>
      </c>
      <c r="I6" s="14">
        <f t="shared" si="0"/>
        <v>0</v>
      </c>
      <c r="J6" s="14">
        <f t="shared" si="0"/>
        <v>0</v>
      </c>
      <c r="K6" s="14">
        <f t="shared" si="0"/>
        <v>0</v>
      </c>
      <c r="L6" s="14">
        <f t="shared" si="0"/>
        <v>0</v>
      </c>
      <c r="M6" s="14">
        <f t="shared" si="0"/>
        <v>0</v>
      </c>
    </row>
    <row r="7" ht="20.25" customHeight="1" spans="1:13">
      <c r="A7" s="13" t="s">
        <v>20</v>
      </c>
      <c r="B7" s="13" t="s">
        <v>21</v>
      </c>
      <c r="C7" s="14">
        <f t="shared" ref="C7:C11" si="1">SUM(C8)</f>
        <v>591</v>
      </c>
      <c r="D7" s="14">
        <f t="shared" ref="D7:M7" si="2">SUM(D8)</f>
        <v>41</v>
      </c>
      <c r="E7" s="14">
        <f t="shared" si="2"/>
        <v>550</v>
      </c>
      <c r="F7" s="14">
        <f t="shared" si="2"/>
        <v>0</v>
      </c>
      <c r="G7" s="14">
        <f t="shared" si="2"/>
        <v>0</v>
      </c>
      <c r="H7" s="14">
        <f t="shared" si="2"/>
        <v>0</v>
      </c>
      <c r="I7" s="14">
        <f t="shared" si="2"/>
        <v>0</v>
      </c>
      <c r="J7" s="14">
        <f t="shared" si="2"/>
        <v>0</v>
      </c>
      <c r="K7" s="14">
        <f t="shared" si="2"/>
        <v>0</v>
      </c>
      <c r="L7" s="14">
        <f t="shared" si="2"/>
        <v>0</v>
      </c>
      <c r="M7" s="14">
        <f t="shared" si="2"/>
        <v>0</v>
      </c>
    </row>
    <row r="8" s="3" customFormat="1" ht="20.25" customHeight="1" spans="1:13">
      <c r="A8" s="13" t="s">
        <v>22</v>
      </c>
      <c r="B8" s="13" t="s">
        <v>23</v>
      </c>
      <c r="C8" s="14">
        <f t="shared" ref="C8:C65" si="3">SUM(D8:M8)</f>
        <v>591</v>
      </c>
      <c r="D8" s="15">
        <v>41</v>
      </c>
      <c r="E8" s="16">
        <v>550</v>
      </c>
      <c r="F8" s="14">
        <v>0</v>
      </c>
      <c r="G8" s="15">
        <v>0</v>
      </c>
      <c r="H8" s="16">
        <v>0</v>
      </c>
      <c r="I8" s="14">
        <v>0</v>
      </c>
      <c r="J8" s="15">
        <v>0</v>
      </c>
      <c r="K8" s="16">
        <v>0</v>
      </c>
      <c r="L8" s="14">
        <v>0</v>
      </c>
      <c r="M8" s="15">
        <v>0</v>
      </c>
    </row>
    <row r="9" ht="20.25" customHeight="1" spans="1:13">
      <c r="A9" s="13" t="s">
        <v>24</v>
      </c>
      <c r="B9" s="13" t="s">
        <v>25</v>
      </c>
      <c r="C9" s="14">
        <f t="shared" si="1"/>
        <v>500</v>
      </c>
      <c r="D9" s="14">
        <f t="shared" ref="D9:M9" si="4">SUM(D10)</f>
        <v>0</v>
      </c>
      <c r="E9" s="14">
        <f t="shared" si="4"/>
        <v>0</v>
      </c>
      <c r="F9" s="14">
        <f t="shared" si="4"/>
        <v>0</v>
      </c>
      <c r="G9" s="14">
        <f t="shared" si="4"/>
        <v>500</v>
      </c>
      <c r="H9" s="14">
        <f t="shared" si="4"/>
        <v>0</v>
      </c>
      <c r="I9" s="14">
        <f t="shared" si="4"/>
        <v>0</v>
      </c>
      <c r="J9" s="14">
        <f t="shared" si="4"/>
        <v>0</v>
      </c>
      <c r="K9" s="14">
        <f t="shared" si="4"/>
        <v>0</v>
      </c>
      <c r="L9" s="14">
        <f t="shared" si="4"/>
        <v>0</v>
      </c>
      <c r="M9" s="14">
        <f t="shared" si="4"/>
        <v>0</v>
      </c>
    </row>
    <row r="10" s="3" customFormat="1" ht="20.25" customHeight="1" spans="1:13">
      <c r="A10" s="13" t="s">
        <v>26</v>
      </c>
      <c r="B10" s="13" t="s">
        <v>27</v>
      </c>
      <c r="C10" s="14">
        <f t="shared" si="3"/>
        <v>500</v>
      </c>
      <c r="D10" s="15">
        <v>0</v>
      </c>
      <c r="E10" s="16">
        <v>0</v>
      </c>
      <c r="F10" s="14">
        <v>0</v>
      </c>
      <c r="G10" s="15">
        <v>500</v>
      </c>
      <c r="H10" s="16">
        <v>0</v>
      </c>
      <c r="I10" s="14">
        <v>0</v>
      </c>
      <c r="J10" s="15">
        <v>0</v>
      </c>
      <c r="K10" s="16">
        <v>0</v>
      </c>
      <c r="L10" s="14">
        <v>0</v>
      </c>
      <c r="M10" s="15">
        <v>0</v>
      </c>
    </row>
    <row r="11" ht="20.25" customHeight="1" spans="1:13">
      <c r="A11" s="13" t="s">
        <v>28</v>
      </c>
      <c r="B11" s="13" t="s">
        <v>29</v>
      </c>
      <c r="C11" s="14">
        <f t="shared" si="1"/>
        <v>898.42</v>
      </c>
      <c r="D11" s="14">
        <f t="shared" ref="D11:M11" si="5">SUM(D12)</f>
        <v>14.51</v>
      </c>
      <c r="E11" s="14">
        <f t="shared" si="5"/>
        <v>342.91</v>
      </c>
      <c r="F11" s="14">
        <f t="shared" si="5"/>
        <v>0</v>
      </c>
      <c r="G11" s="14">
        <f t="shared" si="5"/>
        <v>541</v>
      </c>
      <c r="H11" s="14">
        <f t="shared" si="5"/>
        <v>0</v>
      </c>
      <c r="I11" s="14">
        <f t="shared" si="5"/>
        <v>0</v>
      </c>
      <c r="J11" s="14">
        <f t="shared" si="5"/>
        <v>0</v>
      </c>
      <c r="K11" s="14">
        <f t="shared" si="5"/>
        <v>0</v>
      </c>
      <c r="L11" s="14">
        <f t="shared" si="5"/>
        <v>0</v>
      </c>
      <c r="M11" s="14">
        <f t="shared" si="5"/>
        <v>0</v>
      </c>
    </row>
    <row r="12" s="3" customFormat="1" ht="20.25" customHeight="1" spans="1:13">
      <c r="A12" s="13" t="s">
        <v>30</v>
      </c>
      <c r="B12" s="13" t="s">
        <v>31</v>
      </c>
      <c r="C12" s="14">
        <f t="shared" si="3"/>
        <v>898.42</v>
      </c>
      <c r="D12" s="15">
        <v>14.51</v>
      </c>
      <c r="E12" s="16">
        <v>342.91</v>
      </c>
      <c r="F12" s="14">
        <v>0</v>
      </c>
      <c r="G12" s="15">
        <v>541</v>
      </c>
      <c r="H12" s="16">
        <v>0</v>
      </c>
      <c r="I12" s="14">
        <v>0</v>
      </c>
      <c r="J12" s="15">
        <v>0</v>
      </c>
      <c r="K12" s="16">
        <v>0</v>
      </c>
      <c r="L12" s="14">
        <v>0</v>
      </c>
      <c r="M12" s="15">
        <v>0</v>
      </c>
    </row>
    <row r="13" ht="20.25" customHeight="1" spans="1:13">
      <c r="A13" s="13" t="s">
        <v>32</v>
      </c>
      <c r="B13" s="13" t="s">
        <v>33</v>
      </c>
      <c r="C13" s="14">
        <f t="shared" ref="C13:C16" si="6">SUM(C14)</f>
        <v>548.39</v>
      </c>
      <c r="D13" s="14">
        <f t="shared" ref="D13:M13" si="7">SUM(D14)</f>
        <v>6.44</v>
      </c>
      <c r="E13" s="14">
        <f t="shared" si="7"/>
        <v>541.95</v>
      </c>
      <c r="F13" s="14">
        <f t="shared" si="7"/>
        <v>0</v>
      </c>
      <c r="G13" s="14">
        <f t="shared" si="7"/>
        <v>0</v>
      </c>
      <c r="H13" s="14">
        <f t="shared" si="7"/>
        <v>0</v>
      </c>
      <c r="I13" s="14">
        <f t="shared" si="7"/>
        <v>0</v>
      </c>
      <c r="J13" s="14">
        <f t="shared" si="7"/>
        <v>0</v>
      </c>
      <c r="K13" s="14">
        <f t="shared" si="7"/>
        <v>0</v>
      </c>
      <c r="L13" s="14">
        <f t="shared" si="7"/>
        <v>0</v>
      </c>
      <c r="M13" s="14">
        <f t="shared" si="7"/>
        <v>0</v>
      </c>
    </row>
    <row r="14" ht="20.25" customHeight="1" spans="1:13">
      <c r="A14" s="13" t="s">
        <v>34</v>
      </c>
      <c r="B14" s="13" t="s">
        <v>35</v>
      </c>
      <c r="C14" s="14">
        <f t="shared" si="6"/>
        <v>548.39</v>
      </c>
      <c r="D14" s="14">
        <f t="shared" ref="D14:M14" si="8">SUM(D15)</f>
        <v>6.44</v>
      </c>
      <c r="E14" s="14">
        <f t="shared" si="8"/>
        <v>541.95</v>
      </c>
      <c r="F14" s="14">
        <f t="shared" si="8"/>
        <v>0</v>
      </c>
      <c r="G14" s="14">
        <f t="shared" si="8"/>
        <v>0</v>
      </c>
      <c r="H14" s="14">
        <f t="shared" si="8"/>
        <v>0</v>
      </c>
      <c r="I14" s="14">
        <f t="shared" si="8"/>
        <v>0</v>
      </c>
      <c r="J14" s="14">
        <f t="shared" si="8"/>
        <v>0</v>
      </c>
      <c r="K14" s="14">
        <f t="shared" si="8"/>
        <v>0</v>
      </c>
      <c r="L14" s="14">
        <f t="shared" si="8"/>
        <v>0</v>
      </c>
      <c r="M14" s="14">
        <f t="shared" si="8"/>
        <v>0</v>
      </c>
    </row>
    <row r="15" s="3" customFormat="1" ht="20.25" customHeight="1" spans="1:13">
      <c r="A15" s="13" t="s">
        <v>36</v>
      </c>
      <c r="B15" s="13" t="s">
        <v>37</v>
      </c>
      <c r="C15" s="14">
        <f t="shared" si="3"/>
        <v>548.39</v>
      </c>
      <c r="D15" s="15">
        <v>6.44</v>
      </c>
      <c r="E15" s="16">
        <v>541.95</v>
      </c>
      <c r="F15" s="14">
        <v>0</v>
      </c>
      <c r="G15" s="15">
        <v>0</v>
      </c>
      <c r="H15" s="16">
        <v>0</v>
      </c>
      <c r="I15" s="14">
        <v>0</v>
      </c>
      <c r="J15" s="15">
        <v>0</v>
      </c>
      <c r="K15" s="16">
        <v>0</v>
      </c>
      <c r="L15" s="14">
        <v>0</v>
      </c>
      <c r="M15" s="15">
        <v>0</v>
      </c>
    </row>
    <row r="16" ht="20.25" customHeight="1" spans="1:13">
      <c r="A16" s="13" t="s">
        <v>38</v>
      </c>
      <c r="B16" s="13" t="s">
        <v>39</v>
      </c>
      <c r="C16" s="14">
        <f t="shared" si="6"/>
        <v>11028.34</v>
      </c>
      <c r="D16" s="14">
        <f t="shared" ref="D16:M16" si="9">SUM(D17)</f>
        <v>1448.21</v>
      </c>
      <c r="E16" s="14">
        <f t="shared" si="9"/>
        <v>3825.22</v>
      </c>
      <c r="F16" s="14">
        <f t="shared" si="9"/>
        <v>0</v>
      </c>
      <c r="G16" s="14">
        <f t="shared" si="9"/>
        <v>5080.21</v>
      </c>
      <c r="H16" s="14">
        <f t="shared" si="9"/>
        <v>0</v>
      </c>
      <c r="I16" s="14">
        <f t="shared" si="9"/>
        <v>0</v>
      </c>
      <c r="J16" s="14">
        <f t="shared" si="9"/>
        <v>0</v>
      </c>
      <c r="K16" s="14">
        <f t="shared" si="9"/>
        <v>0</v>
      </c>
      <c r="L16" s="14">
        <f t="shared" si="9"/>
        <v>83</v>
      </c>
      <c r="M16" s="14">
        <f t="shared" si="9"/>
        <v>591.7</v>
      </c>
    </row>
    <row r="17" ht="20.25" customHeight="1" spans="1:13">
      <c r="A17" s="13" t="s">
        <v>40</v>
      </c>
      <c r="B17" s="13" t="s">
        <v>41</v>
      </c>
      <c r="C17" s="14">
        <f>SUM(C18:C19)</f>
        <v>11028.34</v>
      </c>
      <c r="D17" s="14">
        <f t="shared" ref="D17:M17" si="10">SUM(D18:D19)</f>
        <v>1448.21</v>
      </c>
      <c r="E17" s="14">
        <f t="shared" si="10"/>
        <v>3825.22</v>
      </c>
      <c r="F17" s="14">
        <f t="shared" si="10"/>
        <v>0</v>
      </c>
      <c r="G17" s="14">
        <f t="shared" si="10"/>
        <v>5080.21</v>
      </c>
      <c r="H17" s="14">
        <f t="shared" si="10"/>
        <v>0</v>
      </c>
      <c r="I17" s="14">
        <f t="shared" si="10"/>
        <v>0</v>
      </c>
      <c r="J17" s="14">
        <f t="shared" si="10"/>
        <v>0</v>
      </c>
      <c r="K17" s="14">
        <f t="shared" si="10"/>
        <v>0</v>
      </c>
      <c r="L17" s="14">
        <f t="shared" si="10"/>
        <v>83</v>
      </c>
      <c r="M17" s="14">
        <f t="shared" si="10"/>
        <v>591.7</v>
      </c>
    </row>
    <row r="18" s="3" customFormat="1" ht="20.25" customHeight="1" spans="1:13">
      <c r="A18" s="13" t="s">
        <v>42</v>
      </c>
      <c r="B18" s="13" t="s">
        <v>43</v>
      </c>
      <c r="C18" s="14">
        <f t="shared" si="3"/>
        <v>9139.68</v>
      </c>
      <c r="D18" s="15">
        <v>154.66</v>
      </c>
      <c r="E18" s="16">
        <v>3230.11</v>
      </c>
      <c r="F18" s="14">
        <v>0</v>
      </c>
      <c r="G18" s="15">
        <v>5080.21</v>
      </c>
      <c r="H18" s="16">
        <v>0</v>
      </c>
      <c r="I18" s="14">
        <v>0</v>
      </c>
      <c r="J18" s="15">
        <v>0</v>
      </c>
      <c r="K18" s="16">
        <v>0</v>
      </c>
      <c r="L18" s="14">
        <v>83</v>
      </c>
      <c r="M18" s="15">
        <v>591.7</v>
      </c>
    </row>
    <row r="19" s="3" customFormat="1" ht="20.25" customHeight="1" spans="1:13">
      <c r="A19" s="13" t="s">
        <v>44</v>
      </c>
      <c r="B19" s="13" t="s">
        <v>45</v>
      </c>
      <c r="C19" s="14">
        <f t="shared" si="3"/>
        <v>1888.66</v>
      </c>
      <c r="D19" s="15">
        <v>1293.55</v>
      </c>
      <c r="E19" s="16">
        <v>595.11</v>
      </c>
      <c r="F19" s="14">
        <v>0</v>
      </c>
      <c r="G19" s="15">
        <v>0</v>
      </c>
      <c r="H19" s="16">
        <v>0</v>
      </c>
      <c r="I19" s="14">
        <v>0</v>
      </c>
      <c r="J19" s="15">
        <v>0</v>
      </c>
      <c r="K19" s="16">
        <v>0</v>
      </c>
      <c r="L19" s="14">
        <v>0</v>
      </c>
      <c r="M19" s="15">
        <v>0</v>
      </c>
    </row>
    <row r="20" ht="20.25" customHeight="1" spans="1:13">
      <c r="A20" s="13" t="s">
        <v>46</v>
      </c>
      <c r="B20" s="13" t="s">
        <v>47</v>
      </c>
      <c r="C20" s="14">
        <f>SUM(C21+C24)</f>
        <v>61170.81</v>
      </c>
      <c r="D20" s="14">
        <f t="shared" ref="D20:M20" si="11">SUM(D21+D24)</f>
        <v>442.98</v>
      </c>
      <c r="E20" s="14">
        <f t="shared" si="11"/>
        <v>28025.01</v>
      </c>
      <c r="F20" s="14">
        <f t="shared" si="11"/>
        <v>0</v>
      </c>
      <c r="G20" s="14">
        <f t="shared" si="11"/>
        <v>23847.88</v>
      </c>
      <c r="H20" s="14">
        <f t="shared" si="11"/>
        <v>0</v>
      </c>
      <c r="I20" s="14">
        <f t="shared" si="11"/>
        <v>4370.94</v>
      </c>
      <c r="J20" s="14">
        <f t="shared" si="11"/>
        <v>0</v>
      </c>
      <c r="K20" s="14">
        <f t="shared" si="11"/>
        <v>0</v>
      </c>
      <c r="L20" s="14">
        <f t="shared" si="11"/>
        <v>4484</v>
      </c>
      <c r="M20" s="14">
        <f t="shared" si="11"/>
        <v>0</v>
      </c>
    </row>
    <row r="21" ht="20.25" customHeight="1" spans="1:13">
      <c r="A21" s="13" t="s">
        <v>48</v>
      </c>
      <c r="B21" s="13" t="s">
        <v>49</v>
      </c>
      <c r="C21" s="14">
        <f>SUM(C22:C23)</f>
        <v>57273.41</v>
      </c>
      <c r="D21" s="14">
        <f t="shared" ref="D21:M21" si="12">SUM(D22:D23)</f>
        <v>175.58</v>
      </c>
      <c r="E21" s="14">
        <f t="shared" si="12"/>
        <v>26295.01</v>
      </c>
      <c r="F21" s="14">
        <f t="shared" si="12"/>
        <v>0</v>
      </c>
      <c r="G21" s="14">
        <f t="shared" si="12"/>
        <v>21947.88</v>
      </c>
      <c r="H21" s="14">
        <f t="shared" si="12"/>
        <v>0</v>
      </c>
      <c r="I21" s="14">
        <f t="shared" si="12"/>
        <v>4370.94</v>
      </c>
      <c r="J21" s="14">
        <f t="shared" si="12"/>
        <v>0</v>
      </c>
      <c r="K21" s="14">
        <f t="shared" si="12"/>
        <v>0</v>
      </c>
      <c r="L21" s="14">
        <f t="shared" si="12"/>
        <v>4484</v>
      </c>
      <c r="M21" s="14">
        <f t="shared" si="12"/>
        <v>0</v>
      </c>
    </row>
    <row r="22" s="3" customFormat="1" ht="20.25" customHeight="1" spans="1:13">
      <c r="A22" s="13" t="s">
        <v>50</v>
      </c>
      <c r="B22" s="13" t="s">
        <v>51</v>
      </c>
      <c r="C22" s="14">
        <f t="shared" si="3"/>
        <v>56753.41</v>
      </c>
      <c r="D22" s="15">
        <v>175.58</v>
      </c>
      <c r="E22" s="16">
        <v>26295.01</v>
      </c>
      <c r="F22" s="14">
        <v>0</v>
      </c>
      <c r="G22" s="15">
        <v>21427.88</v>
      </c>
      <c r="H22" s="16">
        <v>0</v>
      </c>
      <c r="I22" s="14">
        <v>4370.94</v>
      </c>
      <c r="J22" s="15">
        <v>0</v>
      </c>
      <c r="K22" s="16">
        <v>0</v>
      </c>
      <c r="L22" s="14">
        <v>4484</v>
      </c>
      <c r="M22" s="15">
        <v>0</v>
      </c>
    </row>
    <row r="23" s="3" customFormat="1" ht="20.25" customHeight="1" spans="1:13">
      <c r="A23" s="13" t="s">
        <v>52</v>
      </c>
      <c r="B23" s="13" t="s">
        <v>53</v>
      </c>
      <c r="C23" s="14">
        <f t="shared" si="3"/>
        <v>520</v>
      </c>
      <c r="D23" s="15">
        <v>0</v>
      </c>
      <c r="E23" s="16">
        <v>0</v>
      </c>
      <c r="F23" s="14">
        <v>0</v>
      </c>
      <c r="G23" s="15">
        <v>520</v>
      </c>
      <c r="H23" s="16">
        <v>0</v>
      </c>
      <c r="I23" s="14">
        <v>0</v>
      </c>
      <c r="J23" s="15">
        <v>0</v>
      </c>
      <c r="K23" s="16">
        <v>0</v>
      </c>
      <c r="L23" s="14">
        <v>0</v>
      </c>
      <c r="M23" s="15">
        <v>0</v>
      </c>
    </row>
    <row r="24" ht="20.25" customHeight="1" spans="1:13">
      <c r="A24" s="13" t="s">
        <v>54</v>
      </c>
      <c r="B24" s="13" t="s">
        <v>55</v>
      </c>
      <c r="C24" s="14">
        <f t="shared" ref="C24:C29" si="13">SUM(C25)</f>
        <v>3897.4</v>
      </c>
      <c r="D24" s="14">
        <f t="shared" ref="D24:M24" si="14">SUM(D25)</f>
        <v>267.4</v>
      </c>
      <c r="E24" s="14">
        <f t="shared" si="14"/>
        <v>1730</v>
      </c>
      <c r="F24" s="14">
        <f t="shared" si="14"/>
        <v>0</v>
      </c>
      <c r="G24" s="14">
        <f t="shared" si="14"/>
        <v>1900</v>
      </c>
      <c r="H24" s="14">
        <f t="shared" si="14"/>
        <v>0</v>
      </c>
      <c r="I24" s="14">
        <f t="shared" si="14"/>
        <v>0</v>
      </c>
      <c r="J24" s="14">
        <f t="shared" si="14"/>
        <v>0</v>
      </c>
      <c r="K24" s="14">
        <f t="shared" si="14"/>
        <v>0</v>
      </c>
      <c r="L24" s="14">
        <f t="shared" si="14"/>
        <v>0</v>
      </c>
      <c r="M24" s="14">
        <f t="shared" si="14"/>
        <v>0</v>
      </c>
    </row>
    <row r="25" s="3" customFormat="1" ht="20.25" customHeight="1" spans="1:13">
      <c r="A25" s="13" t="s">
        <v>56</v>
      </c>
      <c r="B25" s="13" t="s">
        <v>57</v>
      </c>
      <c r="C25" s="14">
        <f t="shared" si="3"/>
        <v>3897.4</v>
      </c>
      <c r="D25" s="15">
        <v>267.4</v>
      </c>
      <c r="E25" s="16">
        <v>1730</v>
      </c>
      <c r="F25" s="14">
        <v>0</v>
      </c>
      <c r="G25" s="15">
        <v>1900</v>
      </c>
      <c r="H25" s="16">
        <v>0</v>
      </c>
      <c r="I25" s="14">
        <v>0</v>
      </c>
      <c r="J25" s="15">
        <v>0</v>
      </c>
      <c r="K25" s="16">
        <v>0</v>
      </c>
      <c r="L25" s="14">
        <v>0</v>
      </c>
      <c r="M25" s="15">
        <v>0</v>
      </c>
    </row>
    <row r="26" ht="20.25" customHeight="1" spans="1:13">
      <c r="A26" s="13" t="s">
        <v>58</v>
      </c>
      <c r="B26" s="13" t="s">
        <v>59</v>
      </c>
      <c r="C26" s="14">
        <f>SUM(C27+C29)</f>
        <v>81637.23</v>
      </c>
      <c r="D26" s="14">
        <f t="shared" ref="D26:M26" si="15">SUM(D27+D29)</f>
        <v>6009.5</v>
      </c>
      <c r="E26" s="14">
        <f t="shared" si="15"/>
        <v>1204.42</v>
      </c>
      <c r="F26" s="14">
        <f t="shared" si="15"/>
        <v>0</v>
      </c>
      <c r="G26" s="14">
        <f t="shared" si="15"/>
        <v>12717.5</v>
      </c>
      <c r="H26" s="14">
        <f t="shared" si="15"/>
        <v>0</v>
      </c>
      <c r="I26" s="14">
        <f t="shared" si="15"/>
        <v>18388.64</v>
      </c>
      <c r="J26" s="14">
        <f t="shared" si="15"/>
        <v>0</v>
      </c>
      <c r="K26" s="14">
        <f t="shared" si="15"/>
        <v>0</v>
      </c>
      <c r="L26" s="14">
        <f t="shared" si="15"/>
        <v>43317.17</v>
      </c>
      <c r="M26" s="14">
        <f t="shared" si="15"/>
        <v>0</v>
      </c>
    </row>
    <row r="27" ht="20.25" customHeight="1" spans="1:13">
      <c r="A27" s="13" t="s">
        <v>60</v>
      </c>
      <c r="B27" s="13" t="s">
        <v>61</v>
      </c>
      <c r="C27" s="14">
        <f t="shared" si="13"/>
        <v>75837.73</v>
      </c>
      <c r="D27" s="14">
        <f t="shared" ref="D27:M27" si="16">SUM(D28)</f>
        <v>210</v>
      </c>
      <c r="E27" s="14">
        <f t="shared" si="16"/>
        <v>1204.42</v>
      </c>
      <c r="F27" s="14">
        <f t="shared" si="16"/>
        <v>0</v>
      </c>
      <c r="G27" s="14">
        <f t="shared" si="16"/>
        <v>12717.5</v>
      </c>
      <c r="H27" s="14">
        <f t="shared" si="16"/>
        <v>0</v>
      </c>
      <c r="I27" s="14">
        <f t="shared" si="16"/>
        <v>18388.64</v>
      </c>
      <c r="J27" s="14">
        <f t="shared" si="16"/>
        <v>0</v>
      </c>
      <c r="K27" s="14">
        <f t="shared" si="16"/>
        <v>0</v>
      </c>
      <c r="L27" s="14">
        <f t="shared" si="16"/>
        <v>43317.17</v>
      </c>
      <c r="M27" s="14">
        <f t="shared" si="16"/>
        <v>0</v>
      </c>
    </row>
    <row r="28" s="3" customFormat="1" ht="20.25" customHeight="1" spans="1:13">
      <c r="A28" s="13" t="s">
        <v>62</v>
      </c>
      <c r="B28" s="13" t="s">
        <v>63</v>
      </c>
      <c r="C28" s="14">
        <f t="shared" si="3"/>
        <v>75837.73</v>
      </c>
      <c r="D28" s="15">
        <v>210</v>
      </c>
      <c r="E28" s="16">
        <v>1204.42</v>
      </c>
      <c r="F28" s="14">
        <v>0</v>
      </c>
      <c r="G28" s="15">
        <v>12717.5</v>
      </c>
      <c r="H28" s="16">
        <v>0</v>
      </c>
      <c r="I28" s="14">
        <v>18388.64</v>
      </c>
      <c r="J28" s="15">
        <v>0</v>
      </c>
      <c r="K28" s="16">
        <v>0</v>
      </c>
      <c r="L28" s="14">
        <v>43317.17</v>
      </c>
      <c r="M28" s="15">
        <v>0</v>
      </c>
    </row>
    <row r="29" ht="20.25" customHeight="1" spans="1:13">
      <c r="A29" s="13" t="s">
        <v>64</v>
      </c>
      <c r="B29" s="13" t="s">
        <v>65</v>
      </c>
      <c r="C29" s="14">
        <f t="shared" si="13"/>
        <v>5799.5</v>
      </c>
      <c r="D29" s="14">
        <f t="shared" ref="D29:M29" si="17">SUM(D30)</f>
        <v>5799.5</v>
      </c>
      <c r="E29" s="14">
        <f t="shared" si="17"/>
        <v>0</v>
      </c>
      <c r="F29" s="14">
        <f t="shared" si="17"/>
        <v>0</v>
      </c>
      <c r="G29" s="14">
        <f t="shared" si="17"/>
        <v>0</v>
      </c>
      <c r="H29" s="14">
        <f t="shared" si="17"/>
        <v>0</v>
      </c>
      <c r="I29" s="14">
        <f t="shared" si="17"/>
        <v>0</v>
      </c>
      <c r="J29" s="14">
        <f t="shared" si="17"/>
        <v>0</v>
      </c>
      <c r="K29" s="14">
        <f t="shared" si="17"/>
        <v>0</v>
      </c>
      <c r="L29" s="14">
        <f t="shared" si="17"/>
        <v>0</v>
      </c>
      <c r="M29" s="14">
        <f t="shared" si="17"/>
        <v>0</v>
      </c>
    </row>
    <row r="30" s="3" customFormat="1" ht="20.25" customHeight="1" spans="1:13">
      <c r="A30" s="13" t="s">
        <v>66</v>
      </c>
      <c r="B30" s="13" t="s">
        <v>67</v>
      </c>
      <c r="C30" s="14">
        <f t="shared" si="3"/>
        <v>5799.5</v>
      </c>
      <c r="D30" s="15">
        <v>5799.5</v>
      </c>
      <c r="E30" s="16">
        <v>0</v>
      </c>
      <c r="F30" s="14">
        <v>0</v>
      </c>
      <c r="G30" s="15">
        <v>0</v>
      </c>
      <c r="H30" s="16">
        <v>0</v>
      </c>
      <c r="I30" s="14">
        <v>0</v>
      </c>
      <c r="J30" s="15">
        <v>0</v>
      </c>
      <c r="K30" s="16">
        <v>0</v>
      </c>
      <c r="L30" s="14">
        <v>0</v>
      </c>
      <c r="M30" s="15">
        <v>0</v>
      </c>
    </row>
    <row r="31" ht="20.25" customHeight="1" spans="1:13">
      <c r="A31" s="13" t="s">
        <v>68</v>
      </c>
      <c r="B31" s="13" t="s">
        <v>69</v>
      </c>
      <c r="C31" s="14">
        <f>SUM(C32)</f>
        <v>98234.11</v>
      </c>
      <c r="D31" s="14">
        <f t="shared" ref="D31:M31" si="18">SUM(D32)</f>
        <v>1977.36</v>
      </c>
      <c r="E31" s="14">
        <f t="shared" si="18"/>
        <v>89579.62</v>
      </c>
      <c r="F31" s="14">
        <f t="shared" si="18"/>
        <v>0</v>
      </c>
      <c r="G31" s="14">
        <f t="shared" si="18"/>
        <v>2016.62</v>
      </c>
      <c r="H31" s="14">
        <f t="shared" si="18"/>
        <v>0</v>
      </c>
      <c r="I31" s="14">
        <f t="shared" si="18"/>
        <v>47.51</v>
      </c>
      <c r="J31" s="14">
        <f t="shared" si="18"/>
        <v>0</v>
      </c>
      <c r="K31" s="14">
        <f t="shared" si="18"/>
        <v>0</v>
      </c>
      <c r="L31" s="14">
        <f t="shared" si="18"/>
        <v>4606.49</v>
      </c>
      <c r="M31" s="14">
        <f t="shared" si="18"/>
        <v>6.51</v>
      </c>
    </row>
    <row r="32" ht="20.25" customHeight="1" spans="1:13">
      <c r="A32" s="13" t="s">
        <v>70</v>
      </c>
      <c r="B32" s="13" t="s">
        <v>71</v>
      </c>
      <c r="C32" s="14">
        <f>SUM(C33:C35)</f>
        <v>98234.11</v>
      </c>
      <c r="D32" s="14">
        <f t="shared" ref="D32:M32" si="19">SUM(D33:D35)</f>
        <v>1977.36</v>
      </c>
      <c r="E32" s="14">
        <f t="shared" si="19"/>
        <v>89579.62</v>
      </c>
      <c r="F32" s="14">
        <f t="shared" si="19"/>
        <v>0</v>
      </c>
      <c r="G32" s="14">
        <f t="shared" si="19"/>
        <v>2016.62</v>
      </c>
      <c r="H32" s="14">
        <f t="shared" si="19"/>
        <v>0</v>
      </c>
      <c r="I32" s="14">
        <f t="shared" si="19"/>
        <v>47.51</v>
      </c>
      <c r="J32" s="14">
        <f t="shared" si="19"/>
        <v>0</v>
      </c>
      <c r="K32" s="14">
        <f t="shared" si="19"/>
        <v>0</v>
      </c>
      <c r="L32" s="14">
        <f t="shared" si="19"/>
        <v>4606.49</v>
      </c>
      <c r="M32" s="14">
        <f t="shared" si="19"/>
        <v>6.51</v>
      </c>
    </row>
    <row r="33" s="3" customFormat="1" ht="20.25" customHeight="1" spans="1:13">
      <c r="A33" s="13" t="s">
        <v>72</v>
      </c>
      <c r="B33" s="13" t="s">
        <v>73</v>
      </c>
      <c r="C33" s="14">
        <f t="shared" si="3"/>
        <v>67186.62</v>
      </c>
      <c r="D33" s="15">
        <v>1432.94</v>
      </c>
      <c r="E33" s="16">
        <v>64219.39</v>
      </c>
      <c r="F33" s="14">
        <v>0</v>
      </c>
      <c r="G33" s="15">
        <v>0</v>
      </c>
      <c r="H33" s="16">
        <v>0</v>
      </c>
      <c r="I33" s="14">
        <v>0</v>
      </c>
      <c r="J33" s="15">
        <v>0</v>
      </c>
      <c r="K33" s="16">
        <v>0</v>
      </c>
      <c r="L33" s="14">
        <v>1534.29</v>
      </c>
      <c r="M33" s="15">
        <v>0</v>
      </c>
    </row>
    <row r="34" s="3" customFormat="1" ht="20.25" customHeight="1" spans="1:13">
      <c r="A34" s="13" t="s">
        <v>74</v>
      </c>
      <c r="B34" s="13" t="s">
        <v>75</v>
      </c>
      <c r="C34" s="14">
        <f t="shared" si="3"/>
        <v>22350.75</v>
      </c>
      <c r="D34" s="15">
        <v>91.93</v>
      </c>
      <c r="E34" s="16">
        <v>18002.32</v>
      </c>
      <c r="F34" s="14">
        <v>0</v>
      </c>
      <c r="G34" s="15">
        <v>2016.62</v>
      </c>
      <c r="H34" s="16">
        <v>0</v>
      </c>
      <c r="I34" s="14">
        <v>47.51</v>
      </c>
      <c r="J34" s="15">
        <v>0</v>
      </c>
      <c r="K34" s="16">
        <v>0</v>
      </c>
      <c r="L34" s="14">
        <v>2185.86</v>
      </c>
      <c r="M34" s="15">
        <v>6.51</v>
      </c>
    </row>
    <row r="35" s="3" customFormat="1" ht="20.25" customHeight="1" spans="1:13">
      <c r="A35" s="13" t="s">
        <v>76</v>
      </c>
      <c r="B35" s="13" t="s">
        <v>77</v>
      </c>
      <c r="C35" s="14">
        <f t="shared" si="3"/>
        <v>8696.74</v>
      </c>
      <c r="D35" s="15">
        <v>452.49</v>
      </c>
      <c r="E35" s="16">
        <v>7357.91</v>
      </c>
      <c r="F35" s="14">
        <v>0</v>
      </c>
      <c r="G35" s="15">
        <v>0</v>
      </c>
      <c r="H35" s="16">
        <v>0</v>
      </c>
      <c r="I35" s="14">
        <v>0</v>
      </c>
      <c r="J35" s="15">
        <v>0</v>
      </c>
      <c r="K35" s="16">
        <v>0</v>
      </c>
      <c r="L35" s="14">
        <v>886.34</v>
      </c>
      <c r="M35" s="15">
        <v>0</v>
      </c>
    </row>
    <row r="36" ht="20.25" customHeight="1" spans="1:13">
      <c r="A36" s="13" t="s">
        <v>78</v>
      </c>
      <c r="B36" s="13" t="s">
        <v>79</v>
      </c>
      <c r="C36" s="14">
        <f t="shared" ref="C36:C40" si="20">SUM(C37)</f>
        <v>12339</v>
      </c>
      <c r="D36" s="14">
        <f t="shared" ref="D36:M36" si="21">SUM(D37)</f>
        <v>798</v>
      </c>
      <c r="E36" s="14">
        <f t="shared" si="21"/>
        <v>5652</v>
      </c>
      <c r="F36" s="14">
        <f t="shared" si="21"/>
        <v>0</v>
      </c>
      <c r="G36" s="14">
        <f t="shared" si="21"/>
        <v>0</v>
      </c>
      <c r="H36" s="14">
        <f t="shared" si="21"/>
        <v>0</v>
      </c>
      <c r="I36" s="14">
        <f t="shared" si="21"/>
        <v>0</v>
      </c>
      <c r="J36" s="14">
        <f t="shared" si="21"/>
        <v>0</v>
      </c>
      <c r="K36" s="14">
        <f t="shared" si="21"/>
        <v>0</v>
      </c>
      <c r="L36" s="14">
        <f t="shared" si="21"/>
        <v>5889</v>
      </c>
      <c r="M36" s="14">
        <f t="shared" si="21"/>
        <v>0</v>
      </c>
    </row>
    <row r="37" ht="20.25" customHeight="1" spans="1:13">
      <c r="A37" s="13" t="s">
        <v>80</v>
      </c>
      <c r="B37" s="13" t="s">
        <v>81</v>
      </c>
      <c r="C37" s="14">
        <f t="shared" si="20"/>
        <v>12339</v>
      </c>
      <c r="D37" s="14">
        <f t="shared" ref="D37:M37" si="22">SUM(D38)</f>
        <v>798</v>
      </c>
      <c r="E37" s="14">
        <f t="shared" si="22"/>
        <v>5652</v>
      </c>
      <c r="F37" s="14">
        <f t="shared" si="22"/>
        <v>0</v>
      </c>
      <c r="G37" s="14">
        <f t="shared" si="22"/>
        <v>0</v>
      </c>
      <c r="H37" s="14">
        <f t="shared" si="22"/>
        <v>0</v>
      </c>
      <c r="I37" s="14">
        <f t="shared" si="22"/>
        <v>0</v>
      </c>
      <c r="J37" s="14">
        <f t="shared" si="22"/>
        <v>0</v>
      </c>
      <c r="K37" s="14">
        <f t="shared" si="22"/>
        <v>0</v>
      </c>
      <c r="L37" s="14">
        <f t="shared" si="22"/>
        <v>5889</v>
      </c>
      <c r="M37" s="14">
        <f t="shared" si="22"/>
        <v>0</v>
      </c>
    </row>
    <row r="38" s="3" customFormat="1" ht="20.25" customHeight="1" spans="1:13">
      <c r="A38" s="13" t="s">
        <v>82</v>
      </c>
      <c r="B38" s="13" t="s">
        <v>83</v>
      </c>
      <c r="C38" s="14">
        <f t="shared" si="3"/>
        <v>12339</v>
      </c>
      <c r="D38" s="15">
        <v>798</v>
      </c>
      <c r="E38" s="16">
        <v>5652</v>
      </c>
      <c r="F38" s="14">
        <v>0</v>
      </c>
      <c r="G38" s="15">
        <v>0</v>
      </c>
      <c r="H38" s="16">
        <v>0</v>
      </c>
      <c r="I38" s="14">
        <v>0</v>
      </c>
      <c r="J38" s="15">
        <v>0</v>
      </c>
      <c r="K38" s="16">
        <v>0</v>
      </c>
      <c r="L38" s="14">
        <v>5889</v>
      </c>
      <c r="M38" s="15">
        <v>0</v>
      </c>
    </row>
    <row r="39" ht="20.25" customHeight="1" spans="1:13">
      <c r="A39" s="13" t="s">
        <v>84</v>
      </c>
      <c r="B39" s="13" t="s">
        <v>85</v>
      </c>
      <c r="C39" s="14">
        <f t="shared" si="20"/>
        <v>3261</v>
      </c>
      <c r="D39" s="14">
        <f t="shared" ref="D39:M39" si="23">SUM(D40)</f>
        <v>3261</v>
      </c>
      <c r="E39" s="14">
        <f t="shared" si="23"/>
        <v>0</v>
      </c>
      <c r="F39" s="14">
        <f t="shared" si="23"/>
        <v>0</v>
      </c>
      <c r="G39" s="14">
        <f t="shared" si="23"/>
        <v>0</v>
      </c>
      <c r="H39" s="14">
        <f t="shared" si="23"/>
        <v>0</v>
      </c>
      <c r="I39" s="14">
        <f t="shared" si="23"/>
        <v>0</v>
      </c>
      <c r="J39" s="14">
        <f t="shared" si="23"/>
        <v>0</v>
      </c>
      <c r="K39" s="14">
        <f t="shared" si="23"/>
        <v>0</v>
      </c>
      <c r="L39" s="14">
        <f t="shared" si="23"/>
        <v>0</v>
      </c>
      <c r="M39" s="14">
        <f t="shared" si="23"/>
        <v>0</v>
      </c>
    </row>
    <row r="40" ht="20.25" customHeight="1" spans="1:13">
      <c r="A40" s="13" t="s">
        <v>86</v>
      </c>
      <c r="B40" s="13" t="s">
        <v>87</v>
      </c>
      <c r="C40" s="14">
        <f t="shared" si="20"/>
        <v>3261</v>
      </c>
      <c r="D40" s="14">
        <f t="shared" ref="D40:M40" si="24">SUM(D41)</f>
        <v>3261</v>
      </c>
      <c r="E40" s="14">
        <f t="shared" si="24"/>
        <v>0</v>
      </c>
      <c r="F40" s="14">
        <f t="shared" si="24"/>
        <v>0</v>
      </c>
      <c r="G40" s="14">
        <f t="shared" si="24"/>
        <v>0</v>
      </c>
      <c r="H40" s="14">
        <f t="shared" si="24"/>
        <v>0</v>
      </c>
      <c r="I40" s="14">
        <f t="shared" si="24"/>
        <v>0</v>
      </c>
      <c r="J40" s="14">
        <f t="shared" si="24"/>
        <v>0</v>
      </c>
      <c r="K40" s="14">
        <f t="shared" si="24"/>
        <v>0</v>
      </c>
      <c r="L40" s="14">
        <f t="shared" si="24"/>
        <v>0</v>
      </c>
      <c r="M40" s="14">
        <f t="shared" si="24"/>
        <v>0</v>
      </c>
    </row>
    <row r="41" s="3" customFormat="1" ht="20.25" customHeight="1" spans="1:13">
      <c r="A41" s="13" t="s">
        <v>88</v>
      </c>
      <c r="B41" s="13" t="s">
        <v>89</v>
      </c>
      <c r="C41" s="14">
        <f t="shared" si="3"/>
        <v>3261</v>
      </c>
      <c r="D41" s="15">
        <v>3261</v>
      </c>
      <c r="E41" s="16">
        <v>0</v>
      </c>
      <c r="F41" s="14">
        <v>0</v>
      </c>
      <c r="G41" s="15">
        <v>0</v>
      </c>
      <c r="H41" s="16">
        <v>0</v>
      </c>
      <c r="I41" s="14">
        <v>0</v>
      </c>
      <c r="J41" s="15">
        <v>0</v>
      </c>
      <c r="K41" s="16">
        <v>0</v>
      </c>
      <c r="L41" s="14">
        <v>0</v>
      </c>
      <c r="M41" s="15">
        <v>0</v>
      </c>
    </row>
    <row r="42" ht="20.25" customHeight="1" spans="1:13">
      <c r="A42" s="13" t="s">
        <v>90</v>
      </c>
      <c r="B42" s="13" t="s">
        <v>91</v>
      </c>
      <c r="C42" s="14">
        <f>SUM(C43+C45)</f>
        <v>261914.44</v>
      </c>
      <c r="D42" s="14">
        <f t="shared" ref="D42:M42" si="25">SUM(D43+D45)</f>
        <v>16234.79</v>
      </c>
      <c r="E42" s="14">
        <f t="shared" si="25"/>
        <v>84996.63</v>
      </c>
      <c r="F42" s="14">
        <f t="shared" si="25"/>
        <v>0</v>
      </c>
      <c r="G42" s="14">
        <f t="shared" si="25"/>
        <v>77344.93</v>
      </c>
      <c r="H42" s="14">
        <f t="shared" si="25"/>
        <v>0</v>
      </c>
      <c r="I42" s="14">
        <f t="shared" si="25"/>
        <v>30925.99</v>
      </c>
      <c r="J42" s="14">
        <f t="shared" si="25"/>
        <v>155</v>
      </c>
      <c r="K42" s="14">
        <f t="shared" si="25"/>
        <v>4541</v>
      </c>
      <c r="L42" s="14">
        <f t="shared" si="25"/>
        <v>46668.43</v>
      </c>
      <c r="M42" s="14">
        <f t="shared" si="25"/>
        <v>1047.67</v>
      </c>
    </row>
    <row r="43" ht="20.25" customHeight="1" spans="1:13">
      <c r="A43" s="13" t="s">
        <v>92</v>
      </c>
      <c r="B43" s="13" t="s">
        <v>93</v>
      </c>
      <c r="C43" s="14">
        <f>SUM(C44)</f>
        <v>1766</v>
      </c>
      <c r="D43" s="14">
        <f t="shared" ref="D43:M43" si="26">SUM(D44)</f>
        <v>0</v>
      </c>
      <c r="E43" s="14">
        <f t="shared" si="26"/>
        <v>0</v>
      </c>
      <c r="F43" s="14">
        <f t="shared" si="26"/>
        <v>0</v>
      </c>
      <c r="G43" s="14">
        <f t="shared" si="26"/>
        <v>0</v>
      </c>
      <c r="H43" s="14">
        <f t="shared" si="26"/>
        <v>0</v>
      </c>
      <c r="I43" s="14">
        <f t="shared" si="26"/>
        <v>1761</v>
      </c>
      <c r="J43" s="14">
        <f t="shared" si="26"/>
        <v>0</v>
      </c>
      <c r="K43" s="14">
        <f t="shared" si="26"/>
        <v>0</v>
      </c>
      <c r="L43" s="14">
        <f t="shared" si="26"/>
        <v>5</v>
      </c>
      <c r="M43" s="14">
        <f t="shared" si="26"/>
        <v>0</v>
      </c>
    </row>
    <row r="44" s="3" customFormat="1" ht="20.25" customHeight="1" spans="1:13">
      <c r="A44" s="13" t="s">
        <v>94</v>
      </c>
      <c r="B44" s="13" t="s">
        <v>95</v>
      </c>
      <c r="C44" s="14">
        <f t="shared" si="3"/>
        <v>1766</v>
      </c>
      <c r="D44" s="15">
        <v>0</v>
      </c>
      <c r="E44" s="16">
        <v>0</v>
      </c>
      <c r="F44" s="14">
        <v>0</v>
      </c>
      <c r="G44" s="15">
        <v>0</v>
      </c>
      <c r="H44" s="16">
        <v>0</v>
      </c>
      <c r="I44" s="14">
        <v>1761</v>
      </c>
      <c r="J44" s="15">
        <v>0</v>
      </c>
      <c r="K44" s="16">
        <v>0</v>
      </c>
      <c r="L44" s="14">
        <v>5</v>
      </c>
      <c r="M44" s="15">
        <v>0</v>
      </c>
    </row>
    <row r="45" ht="20.25" customHeight="1" spans="1:13">
      <c r="A45" s="13" t="s">
        <v>96</v>
      </c>
      <c r="B45" s="13" t="s">
        <v>97</v>
      </c>
      <c r="C45" s="14">
        <f>SUM(C46:C51)</f>
        <v>260148.44</v>
      </c>
      <c r="D45" s="14">
        <f t="shared" ref="D45:M45" si="27">SUM(D46:D51)</f>
        <v>16234.79</v>
      </c>
      <c r="E45" s="14">
        <f t="shared" si="27"/>
        <v>84996.63</v>
      </c>
      <c r="F45" s="14">
        <f t="shared" si="27"/>
        <v>0</v>
      </c>
      <c r="G45" s="14">
        <f t="shared" si="27"/>
        <v>77344.93</v>
      </c>
      <c r="H45" s="14">
        <f t="shared" si="27"/>
        <v>0</v>
      </c>
      <c r="I45" s="14">
        <f t="shared" si="27"/>
        <v>29164.99</v>
      </c>
      <c r="J45" s="14">
        <f t="shared" si="27"/>
        <v>155</v>
      </c>
      <c r="K45" s="14">
        <f t="shared" si="27"/>
        <v>4541</v>
      </c>
      <c r="L45" s="14">
        <f t="shared" si="27"/>
        <v>46663.43</v>
      </c>
      <c r="M45" s="14">
        <f t="shared" si="27"/>
        <v>1047.67</v>
      </c>
    </row>
    <row r="46" s="3" customFormat="1" ht="20.25" customHeight="1" spans="1:13">
      <c r="A46" s="13" t="s">
        <v>98</v>
      </c>
      <c r="B46" s="13" t="s">
        <v>99</v>
      </c>
      <c r="C46" s="14">
        <f t="shared" si="3"/>
        <v>19914.43</v>
      </c>
      <c r="D46" s="15">
        <v>1879.19</v>
      </c>
      <c r="E46" s="16">
        <v>18035.24</v>
      </c>
      <c r="F46" s="14">
        <v>0</v>
      </c>
      <c r="G46" s="15">
        <v>0</v>
      </c>
      <c r="H46" s="16">
        <v>0</v>
      </c>
      <c r="I46" s="14">
        <v>0</v>
      </c>
      <c r="J46" s="15">
        <v>0</v>
      </c>
      <c r="K46" s="16">
        <v>0</v>
      </c>
      <c r="L46" s="14">
        <v>0</v>
      </c>
      <c r="M46" s="15">
        <v>0</v>
      </c>
    </row>
    <row r="47" s="3" customFormat="1" ht="20.25" customHeight="1" spans="1:13">
      <c r="A47" s="13" t="s">
        <v>100</v>
      </c>
      <c r="B47" s="13" t="s">
        <v>101</v>
      </c>
      <c r="C47" s="14">
        <f t="shared" si="3"/>
        <v>5020.61</v>
      </c>
      <c r="D47" s="15">
        <v>1107.87</v>
      </c>
      <c r="E47" s="16">
        <v>3912.74</v>
      </c>
      <c r="F47" s="14">
        <v>0</v>
      </c>
      <c r="G47" s="15">
        <v>0</v>
      </c>
      <c r="H47" s="16">
        <v>0</v>
      </c>
      <c r="I47" s="14">
        <v>0</v>
      </c>
      <c r="J47" s="15">
        <v>0</v>
      </c>
      <c r="K47" s="16">
        <v>0</v>
      </c>
      <c r="L47" s="14">
        <v>0</v>
      </c>
      <c r="M47" s="15">
        <v>0</v>
      </c>
    </row>
    <row r="48" s="3" customFormat="1" ht="20.25" customHeight="1" spans="1:13">
      <c r="A48" s="13" t="s">
        <v>102</v>
      </c>
      <c r="B48" s="13" t="s">
        <v>95</v>
      </c>
      <c r="C48" s="14">
        <f t="shared" si="3"/>
        <v>47325.21</v>
      </c>
      <c r="D48" s="15">
        <v>550.72</v>
      </c>
      <c r="E48" s="16">
        <v>2645.52</v>
      </c>
      <c r="F48" s="14">
        <v>0</v>
      </c>
      <c r="G48" s="15">
        <v>15868.04</v>
      </c>
      <c r="H48" s="16">
        <v>0</v>
      </c>
      <c r="I48" s="14">
        <v>15200.82</v>
      </c>
      <c r="J48" s="15">
        <v>0</v>
      </c>
      <c r="K48" s="16">
        <v>3171</v>
      </c>
      <c r="L48" s="14">
        <v>9889.11</v>
      </c>
      <c r="M48" s="15">
        <v>0</v>
      </c>
    </row>
    <row r="49" s="3" customFormat="1" ht="20.25" customHeight="1" spans="1:13">
      <c r="A49" s="13" t="s">
        <v>103</v>
      </c>
      <c r="B49" s="13" t="s">
        <v>104</v>
      </c>
      <c r="C49" s="14">
        <f t="shared" si="3"/>
        <v>8229.58</v>
      </c>
      <c r="D49" s="15">
        <v>703.3</v>
      </c>
      <c r="E49" s="16">
        <v>7526.28</v>
      </c>
      <c r="F49" s="14">
        <v>0</v>
      </c>
      <c r="G49" s="15">
        <v>0</v>
      </c>
      <c r="H49" s="16">
        <v>0</v>
      </c>
      <c r="I49" s="14">
        <v>0</v>
      </c>
      <c r="J49" s="15">
        <v>0</v>
      </c>
      <c r="K49" s="16">
        <v>0</v>
      </c>
      <c r="L49" s="14">
        <v>0</v>
      </c>
      <c r="M49" s="15">
        <v>0</v>
      </c>
    </row>
    <row r="50" s="3" customFormat="1" ht="21" customHeight="1" spans="1:13">
      <c r="A50" s="13" t="s">
        <v>105</v>
      </c>
      <c r="B50" s="13" t="s">
        <v>106</v>
      </c>
      <c r="C50" s="14">
        <f t="shared" si="3"/>
        <v>13513.45</v>
      </c>
      <c r="D50" s="15">
        <v>1985.21</v>
      </c>
      <c r="E50" s="16">
        <v>11528.24</v>
      </c>
      <c r="F50" s="14">
        <v>0</v>
      </c>
      <c r="G50" s="15">
        <v>0</v>
      </c>
      <c r="H50" s="16">
        <v>0</v>
      </c>
      <c r="I50" s="14">
        <v>0</v>
      </c>
      <c r="J50" s="15">
        <v>0</v>
      </c>
      <c r="K50" s="16">
        <v>0</v>
      </c>
      <c r="L50" s="14">
        <v>0</v>
      </c>
      <c r="M50" s="15">
        <v>0</v>
      </c>
    </row>
    <row r="51" s="3" customFormat="1" ht="21" customHeight="1" spans="1:13">
      <c r="A51" s="13" t="s">
        <v>107</v>
      </c>
      <c r="B51" s="13" t="s">
        <v>108</v>
      </c>
      <c r="C51" s="14">
        <f t="shared" si="3"/>
        <v>166145.16</v>
      </c>
      <c r="D51" s="15">
        <v>10008.5</v>
      </c>
      <c r="E51" s="16">
        <v>41348.61</v>
      </c>
      <c r="F51" s="14">
        <v>0</v>
      </c>
      <c r="G51" s="15">
        <v>61476.89</v>
      </c>
      <c r="H51" s="16">
        <v>0</v>
      </c>
      <c r="I51" s="14">
        <v>13964.17</v>
      </c>
      <c r="J51" s="15">
        <v>155</v>
      </c>
      <c r="K51" s="16">
        <v>1370</v>
      </c>
      <c r="L51" s="14">
        <v>36774.32</v>
      </c>
      <c r="M51" s="15">
        <v>1047.67</v>
      </c>
    </row>
    <row r="52" ht="21" customHeight="1" spans="1:13">
      <c r="A52" s="13" t="s">
        <v>109</v>
      </c>
      <c r="B52" s="13" t="s">
        <v>110</v>
      </c>
      <c r="C52" s="14">
        <f t="shared" ref="C52:C56" si="28">SUM(C53)</f>
        <v>10470</v>
      </c>
      <c r="D52" s="14">
        <f t="shared" ref="D52:M52" si="29">SUM(D53)</f>
        <v>0</v>
      </c>
      <c r="E52" s="14">
        <f t="shared" si="29"/>
        <v>0</v>
      </c>
      <c r="F52" s="14">
        <f t="shared" si="29"/>
        <v>0</v>
      </c>
      <c r="G52" s="14">
        <f t="shared" si="29"/>
        <v>0</v>
      </c>
      <c r="H52" s="14">
        <f t="shared" si="29"/>
        <v>0</v>
      </c>
      <c r="I52" s="14">
        <f t="shared" si="29"/>
        <v>10470</v>
      </c>
      <c r="J52" s="14">
        <f t="shared" si="29"/>
        <v>0</v>
      </c>
      <c r="K52" s="14">
        <f t="shared" si="29"/>
        <v>0</v>
      </c>
      <c r="L52" s="14">
        <f t="shared" si="29"/>
        <v>0</v>
      </c>
      <c r="M52" s="14">
        <f t="shared" si="29"/>
        <v>0</v>
      </c>
    </row>
    <row r="53" ht="21" customHeight="1" spans="1:13">
      <c r="A53" s="13" t="s">
        <v>111</v>
      </c>
      <c r="B53" s="13" t="s">
        <v>112</v>
      </c>
      <c r="C53" s="14">
        <f t="shared" si="28"/>
        <v>10470</v>
      </c>
      <c r="D53" s="14">
        <f t="shared" ref="D53:M53" si="30">SUM(D54)</f>
        <v>0</v>
      </c>
      <c r="E53" s="14">
        <f t="shared" si="30"/>
        <v>0</v>
      </c>
      <c r="F53" s="14">
        <f t="shared" si="30"/>
        <v>0</v>
      </c>
      <c r="G53" s="14">
        <f t="shared" si="30"/>
        <v>0</v>
      </c>
      <c r="H53" s="14">
        <f t="shared" si="30"/>
        <v>0</v>
      </c>
      <c r="I53" s="14">
        <f t="shared" si="30"/>
        <v>10470</v>
      </c>
      <c r="J53" s="14">
        <f t="shared" si="30"/>
        <v>0</v>
      </c>
      <c r="K53" s="14">
        <f t="shared" si="30"/>
        <v>0</v>
      </c>
      <c r="L53" s="14">
        <f t="shared" si="30"/>
        <v>0</v>
      </c>
      <c r="M53" s="14">
        <f t="shared" si="30"/>
        <v>0</v>
      </c>
    </row>
    <row r="54" s="3" customFormat="1" ht="21" customHeight="1" spans="1:13">
      <c r="A54" s="13" t="s">
        <v>113</v>
      </c>
      <c r="B54" s="13" t="s">
        <v>114</v>
      </c>
      <c r="C54" s="14">
        <f t="shared" si="3"/>
        <v>10470</v>
      </c>
      <c r="D54" s="15">
        <v>0</v>
      </c>
      <c r="E54" s="16">
        <v>0</v>
      </c>
      <c r="F54" s="14">
        <v>0</v>
      </c>
      <c r="G54" s="15">
        <v>0</v>
      </c>
      <c r="H54" s="16">
        <v>0</v>
      </c>
      <c r="I54" s="14">
        <v>10470</v>
      </c>
      <c r="J54" s="15">
        <v>0</v>
      </c>
      <c r="K54" s="16">
        <v>0</v>
      </c>
      <c r="L54" s="14">
        <v>0</v>
      </c>
      <c r="M54" s="15">
        <v>0</v>
      </c>
    </row>
    <row r="55" ht="21" customHeight="1" spans="1:13">
      <c r="A55" s="13" t="s">
        <v>115</v>
      </c>
      <c r="B55" s="13" t="s">
        <v>116</v>
      </c>
      <c r="C55" s="14">
        <f t="shared" si="28"/>
        <v>10818</v>
      </c>
      <c r="D55" s="14">
        <f t="shared" ref="D55:M55" si="31">SUM(D56)</f>
        <v>0</v>
      </c>
      <c r="E55" s="14">
        <f t="shared" si="31"/>
        <v>6450</v>
      </c>
      <c r="F55" s="14">
        <f t="shared" si="31"/>
        <v>0</v>
      </c>
      <c r="G55" s="14">
        <f t="shared" si="31"/>
        <v>4368</v>
      </c>
      <c r="H55" s="14">
        <f t="shared" si="31"/>
        <v>0</v>
      </c>
      <c r="I55" s="14">
        <f t="shared" si="31"/>
        <v>0</v>
      </c>
      <c r="J55" s="14">
        <f t="shared" si="31"/>
        <v>0</v>
      </c>
      <c r="K55" s="14">
        <f t="shared" si="31"/>
        <v>0</v>
      </c>
      <c r="L55" s="14">
        <f t="shared" si="31"/>
        <v>0</v>
      </c>
      <c r="M55" s="14">
        <f t="shared" si="31"/>
        <v>0</v>
      </c>
    </row>
    <row r="56" ht="21" customHeight="1" spans="1:13">
      <c r="A56" s="13" t="s">
        <v>117</v>
      </c>
      <c r="B56" s="13" t="s">
        <v>118</v>
      </c>
      <c r="C56" s="14">
        <f t="shared" si="28"/>
        <v>10818</v>
      </c>
      <c r="D56" s="14">
        <f t="shared" ref="D56:M56" si="32">SUM(D57)</f>
        <v>0</v>
      </c>
      <c r="E56" s="14">
        <f t="shared" si="32"/>
        <v>6450</v>
      </c>
      <c r="F56" s="14">
        <f t="shared" si="32"/>
        <v>0</v>
      </c>
      <c r="G56" s="14">
        <f t="shared" si="32"/>
        <v>4368</v>
      </c>
      <c r="H56" s="14">
        <f t="shared" si="32"/>
        <v>0</v>
      </c>
      <c r="I56" s="14">
        <f t="shared" si="32"/>
        <v>0</v>
      </c>
      <c r="J56" s="14">
        <f t="shared" si="32"/>
        <v>0</v>
      </c>
      <c r="K56" s="14">
        <f t="shared" si="32"/>
        <v>0</v>
      </c>
      <c r="L56" s="14">
        <f t="shared" si="32"/>
        <v>0</v>
      </c>
      <c r="M56" s="14">
        <f t="shared" si="32"/>
        <v>0</v>
      </c>
    </row>
    <row r="57" s="3" customFormat="1" ht="21" customHeight="1" spans="1:13">
      <c r="A57" s="13" t="s">
        <v>119</v>
      </c>
      <c r="B57" s="13" t="s">
        <v>120</v>
      </c>
      <c r="C57" s="14">
        <f t="shared" si="3"/>
        <v>10818</v>
      </c>
      <c r="D57" s="15">
        <v>0</v>
      </c>
      <c r="E57" s="16">
        <v>6450</v>
      </c>
      <c r="F57" s="14">
        <v>0</v>
      </c>
      <c r="G57" s="15">
        <v>4368</v>
      </c>
      <c r="H57" s="16">
        <v>0</v>
      </c>
      <c r="I57" s="14">
        <v>0</v>
      </c>
      <c r="J57" s="15">
        <v>0</v>
      </c>
      <c r="K57" s="16">
        <v>0</v>
      </c>
      <c r="L57" s="14">
        <v>0</v>
      </c>
      <c r="M57" s="15">
        <v>0</v>
      </c>
    </row>
    <row r="58" ht="21" customHeight="1" spans="1:13">
      <c r="A58" s="13" t="s">
        <v>121</v>
      </c>
      <c r="B58" s="13" t="s">
        <v>122</v>
      </c>
      <c r="C58" s="14">
        <f>SUM(C59)</f>
        <v>21738.69</v>
      </c>
      <c r="D58" s="14">
        <f t="shared" ref="D58:M58" si="33">SUM(D59)</f>
        <v>727.98</v>
      </c>
      <c r="E58" s="14">
        <f t="shared" si="33"/>
        <v>13900</v>
      </c>
      <c r="F58" s="14">
        <f t="shared" si="33"/>
        <v>0</v>
      </c>
      <c r="G58" s="14">
        <f t="shared" si="33"/>
        <v>3115.5</v>
      </c>
      <c r="H58" s="14">
        <f t="shared" si="33"/>
        <v>0</v>
      </c>
      <c r="I58" s="14">
        <f t="shared" si="33"/>
        <v>133.36</v>
      </c>
      <c r="J58" s="14">
        <f t="shared" si="33"/>
        <v>0</v>
      </c>
      <c r="K58" s="14">
        <f t="shared" si="33"/>
        <v>0</v>
      </c>
      <c r="L58" s="14">
        <f t="shared" si="33"/>
        <v>3810.77</v>
      </c>
      <c r="M58" s="14">
        <f t="shared" si="33"/>
        <v>51.08</v>
      </c>
    </row>
    <row r="59" ht="21" customHeight="1" spans="1:13">
      <c r="A59" s="13" t="s">
        <v>123</v>
      </c>
      <c r="B59" s="13" t="s">
        <v>124</v>
      </c>
      <c r="C59" s="14">
        <f>SUM(C60:C62)</f>
        <v>21738.69</v>
      </c>
      <c r="D59" s="14">
        <f t="shared" ref="D59:M59" si="34">SUM(D60:D62)</f>
        <v>727.98</v>
      </c>
      <c r="E59" s="14">
        <f t="shared" si="34"/>
        <v>13900</v>
      </c>
      <c r="F59" s="14">
        <f t="shared" si="34"/>
        <v>0</v>
      </c>
      <c r="G59" s="14">
        <f t="shared" si="34"/>
        <v>3115.5</v>
      </c>
      <c r="H59" s="14">
        <f t="shared" si="34"/>
        <v>0</v>
      </c>
      <c r="I59" s="14">
        <f t="shared" si="34"/>
        <v>133.36</v>
      </c>
      <c r="J59" s="14">
        <f t="shared" si="34"/>
        <v>0</v>
      </c>
      <c r="K59" s="14">
        <f t="shared" si="34"/>
        <v>0</v>
      </c>
      <c r="L59" s="14">
        <f t="shared" si="34"/>
        <v>3810.77</v>
      </c>
      <c r="M59" s="14">
        <f t="shared" si="34"/>
        <v>51.08</v>
      </c>
    </row>
    <row r="60" s="3" customFormat="1" ht="21" customHeight="1" spans="1:13">
      <c r="A60" s="13" t="s">
        <v>125</v>
      </c>
      <c r="B60" s="13" t="s">
        <v>126</v>
      </c>
      <c r="C60" s="14">
        <f t="shared" si="3"/>
        <v>11963.28</v>
      </c>
      <c r="D60" s="15">
        <v>212.08</v>
      </c>
      <c r="E60" s="16">
        <v>9100</v>
      </c>
      <c r="F60" s="14">
        <v>0</v>
      </c>
      <c r="G60" s="15">
        <v>1460.53</v>
      </c>
      <c r="H60" s="16">
        <v>0</v>
      </c>
      <c r="I60" s="14">
        <v>110.19</v>
      </c>
      <c r="J60" s="15">
        <v>0</v>
      </c>
      <c r="K60" s="16">
        <v>0</v>
      </c>
      <c r="L60" s="14">
        <v>1057.3</v>
      </c>
      <c r="M60" s="15">
        <v>23.18</v>
      </c>
    </row>
    <row r="61" s="3" customFormat="1" ht="21" customHeight="1" spans="1:13">
      <c r="A61" s="13" t="s">
        <v>127</v>
      </c>
      <c r="B61" s="13" t="s">
        <v>128</v>
      </c>
      <c r="C61" s="14">
        <f t="shared" si="3"/>
        <v>2068.77</v>
      </c>
      <c r="D61" s="15">
        <v>192.22</v>
      </c>
      <c r="E61" s="16">
        <v>1650</v>
      </c>
      <c r="F61" s="14">
        <v>0</v>
      </c>
      <c r="G61" s="15">
        <v>168.5</v>
      </c>
      <c r="H61" s="16">
        <v>0</v>
      </c>
      <c r="I61" s="14">
        <v>22.4</v>
      </c>
      <c r="J61" s="15">
        <v>0</v>
      </c>
      <c r="K61" s="16">
        <v>0</v>
      </c>
      <c r="L61" s="14">
        <v>34.15</v>
      </c>
      <c r="M61" s="15">
        <v>1.5</v>
      </c>
    </row>
    <row r="62" s="3" customFormat="1" ht="21" customHeight="1" spans="1:13">
      <c r="A62" s="13" t="s">
        <v>129</v>
      </c>
      <c r="B62" s="13" t="s">
        <v>130</v>
      </c>
      <c r="C62" s="14">
        <f t="shared" si="3"/>
        <v>7706.64</v>
      </c>
      <c r="D62" s="15">
        <v>323.68</v>
      </c>
      <c r="E62" s="16">
        <v>3150</v>
      </c>
      <c r="F62" s="14">
        <v>0</v>
      </c>
      <c r="G62" s="15">
        <v>1486.47</v>
      </c>
      <c r="H62" s="16">
        <v>0</v>
      </c>
      <c r="I62" s="14">
        <v>0.77</v>
      </c>
      <c r="J62" s="15">
        <v>0</v>
      </c>
      <c r="K62" s="16">
        <v>0</v>
      </c>
      <c r="L62" s="14">
        <v>2719.32</v>
      </c>
      <c r="M62" s="15">
        <v>26.4</v>
      </c>
    </row>
    <row r="63" ht="21" customHeight="1" spans="1:13">
      <c r="A63" s="13" t="s">
        <v>131</v>
      </c>
      <c r="B63" s="13" t="s">
        <v>132</v>
      </c>
      <c r="C63" s="14">
        <f>SUM(C64)</f>
        <v>4080</v>
      </c>
      <c r="D63" s="14">
        <f t="shared" ref="D63:M63" si="35">SUM(D64)</f>
        <v>0</v>
      </c>
      <c r="E63" s="14">
        <f t="shared" si="35"/>
        <v>0</v>
      </c>
      <c r="F63" s="14">
        <f t="shared" si="35"/>
        <v>0</v>
      </c>
      <c r="G63" s="14">
        <f t="shared" si="35"/>
        <v>0</v>
      </c>
      <c r="H63" s="14">
        <f t="shared" si="35"/>
        <v>0</v>
      </c>
      <c r="I63" s="14">
        <f t="shared" si="35"/>
        <v>4000</v>
      </c>
      <c r="J63" s="14">
        <f t="shared" si="35"/>
        <v>0</v>
      </c>
      <c r="K63" s="14">
        <f t="shared" si="35"/>
        <v>0</v>
      </c>
      <c r="L63" s="14">
        <f t="shared" si="35"/>
        <v>80</v>
      </c>
      <c r="M63" s="14">
        <f t="shared" si="35"/>
        <v>0</v>
      </c>
    </row>
    <row r="64" ht="21" customHeight="1" spans="1:13">
      <c r="A64" s="13" t="s">
        <v>133</v>
      </c>
      <c r="B64" s="13" t="s">
        <v>134</v>
      </c>
      <c r="C64" s="14">
        <f>SUM(C65)</f>
        <v>4080</v>
      </c>
      <c r="D64" s="14">
        <f t="shared" ref="D64:M64" si="36">SUM(D65)</f>
        <v>0</v>
      </c>
      <c r="E64" s="14">
        <f t="shared" si="36"/>
        <v>0</v>
      </c>
      <c r="F64" s="14">
        <f t="shared" si="36"/>
        <v>0</v>
      </c>
      <c r="G64" s="14">
        <f t="shared" si="36"/>
        <v>0</v>
      </c>
      <c r="H64" s="14">
        <f t="shared" si="36"/>
        <v>0</v>
      </c>
      <c r="I64" s="14">
        <f t="shared" si="36"/>
        <v>4000</v>
      </c>
      <c r="J64" s="14">
        <f t="shared" si="36"/>
        <v>0</v>
      </c>
      <c r="K64" s="14">
        <f t="shared" si="36"/>
        <v>0</v>
      </c>
      <c r="L64" s="14">
        <f t="shared" si="36"/>
        <v>80</v>
      </c>
      <c r="M64" s="14">
        <f t="shared" si="36"/>
        <v>0</v>
      </c>
    </row>
    <row r="65" s="3" customFormat="1" ht="21" customHeight="1" spans="1:13">
      <c r="A65" s="13" t="s">
        <v>135</v>
      </c>
      <c r="B65" s="13" t="s">
        <v>136</v>
      </c>
      <c r="C65" s="14">
        <f t="shared" si="3"/>
        <v>4080</v>
      </c>
      <c r="D65" s="15">
        <v>0</v>
      </c>
      <c r="E65" s="16">
        <v>0</v>
      </c>
      <c r="F65" s="14">
        <v>0</v>
      </c>
      <c r="G65" s="15">
        <v>0</v>
      </c>
      <c r="H65" s="16">
        <v>0</v>
      </c>
      <c r="I65" s="14">
        <v>4000</v>
      </c>
      <c r="J65" s="15">
        <v>0</v>
      </c>
      <c r="K65" s="16">
        <v>0</v>
      </c>
      <c r="L65" s="14">
        <v>80</v>
      </c>
      <c r="M65" s="15">
        <v>0</v>
      </c>
    </row>
    <row r="66" ht="24" customHeight="1" spans="1:13">
      <c r="A66" s="23"/>
      <c r="B66" s="24" t="s">
        <v>137</v>
      </c>
      <c r="C66" s="14">
        <f>D66+E66+G66+I66+J66+K66+L66+M66</f>
        <v>579229.43</v>
      </c>
      <c r="D66" s="14">
        <f t="shared" ref="D66:M66" si="37">D6+D13+D16+D20+D26+D31+D36+D39+D42+D52+D55+D58+D63</f>
        <v>30961.77</v>
      </c>
      <c r="E66" s="14">
        <f t="shared" si="37"/>
        <v>235067.76</v>
      </c>
      <c r="F66" s="14">
        <f t="shared" si="37"/>
        <v>0</v>
      </c>
      <c r="G66" s="14">
        <f t="shared" si="37"/>
        <v>129531.64</v>
      </c>
      <c r="H66" s="14">
        <f t="shared" si="37"/>
        <v>0</v>
      </c>
      <c r="I66" s="14">
        <f t="shared" si="37"/>
        <v>68336.44</v>
      </c>
      <c r="J66" s="14">
        <f t="shared" si="37"/>
        <v>155</v>
      </c>
      <c r="K66" s="14">
        <f t="shared" si="37"/>
        <v>4541</v>
      </c>
      <c r="L66" s="14">
        <f t="shared" si="37"/>
        <v>108938.86</v>
      </c>
      <c r="M66" s="14">
        <f t="shared" si="37"/>
        <v>1696.96</v>
      </c>
    </row>
  </sheetData>
  <mergeCells count="11">
    <mergeCell ref="A4:B4"/>
    <mergeCell ref="G4:H4"/>
    <mergeCell ref="C4:C5"/>
    <mergeCell ref="D4:D5"/>
    <mergeCell ref="E4:E5"/>
    <mergeCell ref="F4:F5"/>
    <mergeCell ref="I4:I5"/>
    <mergeCell ref="J4:J5"/>
    <mergeCell ref="K4:K5"/>
    <mergeCell ref="L4:L5"/>
    <mergeCell ref="M4:M5"/>
  </mergeCells>
  <printOptions horizontalCentered="1"/>
  <pageMargins left="0.196527777777778" right="0.196527777777778" top="0.629166666666667" bottom="0.590277777777778" header="0.511805555555556" footer="0.511805555555556"/>
  <pageSetup paperSize="9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4.2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7-部门收入总表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lwm</cp:lastModifiedBy>
  <dcterms:created xsi:type="dcterms:W3CDTF">2015-01-16T01:09:00Z</dcterms:created>
  <cp:lastPrinted>2016-04-12T05:55:00Z</cp:lastPrinted>
  <dcterms:modified xsi:type="dcterms:W3CDTF">2016-04-15T01:50:36Z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2052-10.1.0.5603</vt:lpwstr>
  </property>
</Properties>
</file>