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7950" tabRatio="673"/>
  </bookViews>
  <sheets>
    <sheet name="2-一般公共预算支出表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<sst xmlns="http://schemas.openxmlformats.org/spreadsheetml/2006/main" count="120">
  <si>
    <t>部门公开表2</t>
  </si>
  <si>
    <t>一般公共预算支出表</t>
  </si>
  <si>
    <t>单位：万元</t>
  </si>
  <si>
    <t>功能分类科目</t>
  </si>
  <si>
    <t>2015年执行数</t>
  </si>
  <si>
    <t>2016年预算数</t>
  </si>
  <si>
    <t>2016年预算数比2015年执行数</t>
  </si>
  <si>
    <t>2016年预算数比2015年执行数（扣除发改委基建）</t>
  </si>
  <si>
    <t>科目编码</t>
  </si>
  <si>
    <t>科目名称</t>
  </si>
  <si>
    <t>执行数</t>
  </si>
  <si>
    <t>扣除发改委基建后执行数</t>
  </si>
  <si>
    <t>年初预算数</t>
  </si>
  <si>
    <t>扣除发改委基建后预算数</t>
  </si>
  <si>
    <t>增减额</t>
  </si>
  <si>
    <t>增减%</t>
  </si>
  <si>
    <t>小计</t>
  </si>
  <si>
    <t>基本支出</t>
  </si>
  <si>
    <t>项目支出</t>
  </si>
  <si>
    <t>13=10-8</t>
  </si>
  <si>
    <t>14=13/8</t>
  </si>
  <si>
    <t>201</t>
  </si>
  <si>
    <t>一般公共服务支出</t>
  </si>
  <si>
    <t>20111</t>
  </si>
  <si>
    <t xml:space="preserve">  纪检监察事务</t>
  </si>
  <si>
    <t>2011105</t>
  </si>
  <si>
    <t xml:space="preserve">    派驻派出机构</t>
  </si>
  <si>
    <t>20126</t>
  </si>
  <si>
    <t xml:space="preserve">  档案事务</t>
  </si>
  <si>
    <t>2012604</t>
  </si>
  <si>
    <t xml:space="preserve">    档案馆</t>
  </si>
  <si>
    <t>202</t>
  </si>
  <si>
    <t>外交支出</t>
  </si>
  <si>
    <t>20204</t>
  </si>
  <si>
    <t xml:space="preserve">  国际组织</t>
  </si>
  <si>
    <t>2020401</t>
  </si>
  <si>
    <t xml:space="preserve">    国际组织会费</t>
  </si>
  <si>
    <t>205</t>
  </si>
  <si>
    <t>教育支出</t>
  </si>
  <si>
    <t>20508</t>
  </si>
  <si>
    <t xml:space="preserve">  进修及培训</t>
  </si>
  <si>
    <t>2050802</t>
  </si>
  <si>
    <t xml:space="preserve">    干部教育</t>
  </si>
  <si>
    <t>2050803</t>
  </si>
  <si>
    <t xml:space="preserve">    培训支出</t>
  </si>
  <si>
    <t>206</t>
  </si>
  <si>
    <t>科学技术支出</t>
  </si>
  <si>
    <t>20603</t>
  </si>
  <si>
    <t xml:space="preserve">  应用研究</t>
  </si>
  <si>
    <t>2060301</t>
  </si>
  <si>
    <t xml:space="preserve">    机构运行</t>
  </si>
  <si>
    <t>20605</t>
  </si>
  <si>
    <t xml:space="preserve">  科技条件与服务</t>
  </si>
  <si>
    <t>2060503</t>
  </si>
  <si>
    <t xml:space="preserve">    科技条件专项</t>
  </si>
  <si>
    <t>207</t>
  </si>
  <si>
    <t>文化体育与传媒支出</t>
  </si>
  <si>
    <t>20704</t>
  </si>
  <si>
    <t>新闻出版广播影视</t>
  </si>
  <si>
    <t>2070408</t>
  </si>
  <si>
    <t xml:space="preserve">    出版发行</t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</si>
  <si>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0799</t>
    </r>
  </si>
  <si>
    <t>其他文化体育与传媒支出</t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</si>
  <si>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079903</t>
    </r>
  </si>
  <si>
    <t xml:space="preserve">  文化产业发展专项支出</t>
  </si>
  <si>
    <t>208</t>
  </si>
  <si>
    <t>社会保障和就业支出</t>
  </si>
  <si>
    <t>20805</t>
  </si>
  <si>
    <t xml:space="preserve">  行政事业单位离退休</t>
  </si>
  <si>
    <t>2080501</t>
  </si>
  <si>
    <t xml:space="preserve">    归口管理的行政单位离退休</t>
  </si>
  <si>
    <t>2080502</t>
  </si>
  <si>
    <t xml:space="preserve">    事业单位离退休</t>
  </si>
  <si>
    <t>2080503</t>
  </si>
  <si>
    <t xml:space="preserve">    离退休人员管理机构</t>
  </si>
  <si>
    <t>210</t>
  </si>
  <si>
    <t>医疗卫生与计划生育支出</t>
  </si>
  <si>
    <t>21005</t>
  </si>
  <si>
    <t xml:space="preserve">  医疗保障</t>
  </si>
  <si>
    <t>2100501</t>
  </si>
  <si>
    <t xml:space="preserve">    行政单位医疗</t>
  </si>
  <si>
    <t>211</t>
  </si>
  <si>
    <t>节能环保支出</t>
  </si>
  <si>
    <t>21110</t>
  </si>
  <si>
    <t xml:space="preserve">  能源节约利用</t>
  </si>
  <si>
    <t>2111001</t>
  </si>
  <si>
    <t xml:space="preserve">    能源节约利用</t>
  </si>
  <si>
    <t>215</t>
  </si>
  <si>
    <t>资源勘探信息等支出</t>
  </si>
  <si>
    <t>21507</t>
  </si>
  <si>
    <t xml:space="preserve">  国有资产监管</t>
  </si>
  <si>
    <t>2150701</t>
  </si>
  <si>
    <t xml:space="preserve">    行政运行</t>
  </si>
  <si>
    <t>2150702</t>
  </si>
  <si>
    <t xml:space="preserve">    一般行政管理事务</t>
  </si>
  <si>
    <t>2150703</t>
  </si>
  <si>
    <t xml:space="preserve">    机关服务</t>
  </si>
  <si>
    <t>2150704</t>
  </si>
  <si>
    <t xml:space="preserve">    国有企业监事会专项</t>
  </si>
  <si>
    <t>2150705</t>
  </si>
  <si>
    <t xml:space="preserve">    中央企业专项管理</t>
  </si>
  <si>
    <t>2150799</t>
  </si>
  <si>
    <t xml:space="preserve">    其他国有资产监管支出</t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</si>
  <si>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20</t>
    </r>
  </si>
  <si>
    <t>国土海洋气象等支出</t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</si>
  <si>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2001</t>
    </r>
  </si>
  <si>
    <t>国土资源事务</t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</si>
  <si>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200199</t>
    </r>
  </si>
  <si>
    <t xml:space="preserve">  其他国土资源事务支出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</si>
  <si>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</si>
  <si>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</si>
  <si>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</si>
  <si>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</si>
  <si>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</si>
  <si>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</si>
  <si>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2210202</t>
  </si>
  <si>
    <t xml:space="preserve">    提租补贴</t>
  </si>
  <si>
    <t>2210203</t>
  </si>
  <si>
    <t xml:space="preserve">    购房补贴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</si>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</sst>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2"/>
      <name val="宋体"/>
      <charset val="134"/>
    </font>
    <font>
      <sz val="10"/>
      <name val="Arial"/>
      <charset val="134"/>
    </font>
    <font>
      <sz val="9"/>
      <name val="黑体"/>
      <charset val="134"/>
    </font>
    <font>
      <sz val="9"/>
      <name val="宋体"/>
      <charset val="134"/>
    </font>
    <font>
      <sz val="16"/>
      <name val="黑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9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7" borderId="9" applyNumberFormat="0" applyFont="0" applyAlignment="0" applyProtection="0">
      <alignment vertical="center"/>
    </xf>
    <xf numFmtId="0" fontId="9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6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17" borderId="15" applyNumberFormat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9" fillId="0" borderId="0">
      <alignment vertical="center"/>
    </xf>
    <xf numFmtId="0" fontId="21" fillId="22" borderId="11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" fillId="0" borderId="0"/>
    <xf numFmtId="0" fontId="7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</cellStyleXfs>
  <cellXfs count="27">
    <xf numFmtId="0" fontId="0" fillId="0" borderId="0" xfId="0">
      <alignment vertical="center"/>
    </xf>
    <xf numFmtId="0" fontId="1" fillId="0" borderId="0" xfId="48" applyFill="1"/>
    <xf numFmtId="0" fontId="1" fillId="0" borderId="0" xfId="48" applyFill="1" applyAlignment="1">
      <alignment horizontal="center"/>
    </xf>
    <xf numFmtId="0" fontId="2" fillId="0" borderId="0" xfId="48" applyNumberFormat="1" applyFont="1" applyFill="1" applyAlignment="1" applyProtection="1">
      <alignment vertical="center" wrapText="1"/>
    </xf>
    <xf numFmtId="0" fontId="3" fillId="0" borderId="0" xfId="48" applyNumberFormat="1" applyFont="1" applyFill="1" applyAlignment="1" applyProtection="1">
      <alignment vertical="center" wrapText="1"/>
    </xf>
    <xf numFmtId="0" fontId="3" fillId="0" borderId="0" xfId="48" applyNumberFormat="1" applyFont="1" applyFill="1" applyAlignment="1" applyProtection="1">
      <alignment horizontal="center" vertical="center" wrapText="1"/>
    </xf>
    <xf numFmtId="0" fontId="4" fillId="0" borderId="0" xfId="48" applyNumberFormat="1" applyFont="1" applyFill="1" applyAlignment="1" applyProtection="1">
      <alignment horizontal="center" vertical="center" wrapText="1"/>
    </xf>
    <xf numFmtId="0" fontId="3" fillId="0" borderId="1" xfId="48" applyNumberFormat="1" applyFont="1" applyFill="1" applyBorder="1" applyAlignment="1" applyProtection="1">
      <alignment vertical="center" wrapText="1"/>
    </xf>
    <xf numFmtId="0" fontId="3" fillId="0" borderId="1" xfId="48" applyNumberFormat="1" applyFont="1" applyFill="1" applyBorder="1" applyAlignment="1" applyProtection="1">
      <alignment horizontal="center" vertical="center" wrapText="1"/>
    </xf>
    <xf numFmtId="0" fontId="3" fillId="0" borderId="2" xfId="48" applyNumberFormat="1" applyFont="1" applyFill="1" applyBorder="1" applyAlignment="1" applyProtection="1">
      <alignment horizontal="center" vertical="center" wrapText="1"/>
    </xf>
    <xf numFmtId="0" fontId="3" fillId="0" borderId="3" xfId="48" applyNumberFormat="1" applyFont="1" applyFill="1" applyBorder="1" applyAlignment="1" applyProtection="1">
      <alignment horizontal="center" vertical="center" wrapText="1"/>
    </xf>
    <xf numFmtId="0" fontId="3" fillId="0" borderId="4" xfId="48" applyNumberFormat="1" applyFont="1" applyFill="1" applyBorder="1" applyAlignment="1" applyProtection="1">
      <alignment horizontal="center" vertical="center" wrapText="1"/>
    </xf>
    <xf numFmtId="0" fontId="3" fillId="0" borderId="5" xfId="48" applyNumberFormat="1" applyFont="1" applyFill="1" applyBorder="1" applyAlignment="1" applyProtection="1">
      <alignment horizontal="center" vertical="center" wrapText="1"/>
    </xf>
    <xf numFmtId="0" fontId="3" fillId="0" borderId="6" xfId="48" applyNumberFormat="1" applyFont="1" applyFill="1" applyBorder="1" applyAlignment="1" applyProtection="1">
      <alignment horizontal="center" vertical="center" wrapText="1"/>
    </xf>
    <xf numFmtId="0" fontId="3" fillId="0" borderId="7" xfId="48" applyNumberFormat="1" applyFont="1" applyFill="1" applyBorder="1" applyAlignment="1" applyProtection="1">
      <alignment horizontal="center" vertical="center" wrapText="1"/>
    </xf>
    <xf numFmtId="49" fontId="5" fillId="0" borderId="2" xfId="18" applyNumberFormat="1" applyFont="1" applyFill="1" applyBorder="1" applyAlignment="1">
      <alignment horizontal="left" vertical="center"/>
    </xf>
    <xf numFmtId="176" fontId="3" fillId="0" borderId="2" xfId="48" applyNumberFormat="1" applyFont="1" applyFill="1" applyBorder="1" applyAlignment="1">
      <alignment horizontal="center" vertical="center"/>
    </xf>
    <xf numFmtId="176" fontId="3" fillId="0" borderId="2" xfId="48" applyNumberFormat="1" applyFont="1" applyFill="1" applyBorder="1" applyAlignment="1" applyProtection="1">
      <alignment horizontal="center" vertical="center"/>
    </xf>
    <xf numFmtId="176" fontId="5" fillId="0" borderId="2" xfId="29" applyNumberFormat="1" applyFont="1" applyFill="1" applyBorder="1" applyAlignment="1">
      <alignment horizontal="center" vertical="center"/>
    </xf>
    <xf numFmtId="176" fontId="5" fillId="0" borderId="2" xfId="35" applyNumberFormat="1" applyFont="1" applyFill="1" applyBorder="1" applyAlignment="1">
      <alignment horizontal="center" vertical="center"/>
    </xf>
    <xf numFmtId="49" fontId="6" fillId="0" borderId="2" xfId="18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3" fillId="0" borderId="0" xfId="64" applyFont="1" applyFill="1" applyAlignment="1">
      <alignment horizontal="center" vertical="center"/>
    </xf>
    <xf numFmtId="0" fontId="3" fillId="0" borderId="0" xfId="48" applyNumberFormat="1" applyFont="1" applyFill="1" applyAlignment="1" applyProtection="1">
      <alignment horizontal="center" vertical="center"/>
    </xf>
    <xf numFmtId="10" fontId="3" fillId="0" borderId="2" xfId="48" applyNumberFormat="1" applyFont="1" applyFill="1" applyBorder="1" applyAlignment="1">
      <alignment horizontal="center" vertical="center"/>
    </xf>
    <xf numFmtId="177" fontId="3" fillId="0" borderId="2" xfId="48" applyNumberFormat="1" applyFont="1" applyFill="1" applyBorder="1" applyAlignment="1" applyProtection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27" xfId="35"/>
    <cellStyle name="好" xfId="36" builtinId="2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常规_2015年蓝本格式" xfId="48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11" xfId="57"/>
    <cellStyle name="常规 19" xfId="58"/>
    <cellStyle name="常规 2" xfId="59"/>
    <cellStyle name="常规 20" xfId="60"/>
    <cellStyle name="常规 22" xfId="61"/>
    <cellStyle name="常规 4" xfId="62"/>
    <cellStyle name="常规 5" xfId="63"/>
    <cellStyle name="常规_04-分类改革-预算表" xfId="64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56"/>
  <sheetViews>
    <sheetView showGridLines="0" tabSelected="1" zoomScale="120" zoomScaleNormal="120" workbookViewId="0">
      <pane ySplit="6" topLeftCell="A33" activePane="bottomLeft" state="frozen"/>
      <selection/>
      <selection pane="bottomLeft" activeCell="K37" sqref="K37"/>
    </sheetView>
  </sheetViews>
  <sheetFormatPr defaultColWidth="9" defaultRowHeight="16.15" customHeight="1"/>
  <cols>
    <col min="1" max="1" width="7.375" style="1" customWidth="1"/>
    <col min="2" max="2" width="19.25" style="1" customWidth="1"/>
    <col min="3" max="3" width="10.625" style="1" customWidth="1"/>
    <col min="4" max="4" width="10.5" style="1" customWidth="1"/>
    <col min="5" max="5" width="9.625" style="2" customWidth="1"/>
    <col min="6" max="6" width="10.125" style="2" customWidth="1"/>
    <col min="7" max="7" width="9.5" style="2" customWidth="1"/>
    <col min="8" max="8" width="10.5" style="1" customWidth="1"/>
    <col min="9" max="12" width="9.125" style="2" customWidth="1"/>
    <col min="13" max="248" width="8" style="1" customWidth="1"/>
    <col min="249" max="16384" width="9" style="1"/>
  </cols>
  <sheetData>
    <row r="1" ht="16.5" customHeight="1" spans="1:12">
      <c r="A1" s="3"/>
      <c r="B1" s="4"/>
      <c r="C1" s="4"/>
      <c r="D1" s="4"/>
      <c r="E1" s="5"/>
      <c r="F1" s="5"/>
      <c r="G1" s="5"/>
      <c r="H1" s="4"/>
      <c r="I1" s="5"/>
      <c r="J1" s="5"/>
      <c r="K1" s="5"/>
      <c r="L1" s="23" t="s">
        <v>0</v>
      </c>
    </row>
    <row r="2" ht="26.2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4.25" customHeight="1" spans="1:12">
      <c r="A3" s="7"/>
      <c r="B3" s="7"/>
      <c r="C3" s="7"/>
      <c r="D3" s="7"/>
      <c r="E3" s="8"/>
      <c r="F3" s="8"/>
      <c r="G3" s="8"/>
      <c r="H3" s="7"/>
      <c r="I3" s="8"/>
      <c r="J3" s="24"/>
      <c r="K3" s="8"/>
      <c r="L3" s="24" t="s">
        <v>2</v>
      </c>
    </row>
    <row r="4" ht="37.5" customHeight="1" spans="1:12">
      <c r="A4" s="9" t="s">
        <v>3</v>
      </c>
      <c r="B4" s="9"/>
      <c r="C4" s="10" t="s">
        <v>4</v>
      </c>
      <c r="D4" s="11"/>
      <c r="E4" s="10" t="s">
        <v>5</v>
      </c>
      <c r="F4" s="12"/>
      <c r="G4" s="12"/>
      <c r="H4" s="11"/>
      <c r="I4" s="9" t="s">
        <v>6</v>
      </c>
      <c r="J4" s="9"/>
      <c r="K4" s="9" t="s">
        <v>7</v>
      </c>
      <c r="L4" s="9"/>
    </row>
    <row r="5" ht="30" customHeight="1" spans="1:12">
      <c r="A5" s="13" t="s">
        <v>8</v>
      </c>
      <c r="B5" s="13" t="s">
        <v>9</v>
      </c>
      <c r="C5" s="13" t="s">
        <v>10</v>
      </c>
      <c r="D5" s="13" t="s">
        <v>11</v>
      </c>
      <c r="E5" s="9" t="s">
        <v>12</v>
      </c>
      <c r="F5" s="9"/>
      <c r="G5" s="9"/>
      <c r="H5" s="13" t="s">
        <v>13</v>
      </c>
      <c r="I5" s="13" t="s">
        <v>14</v>
      </c>
      <c r="J5" s="13" t="s">
        <v>15</v>
      </c>
      <c r="K5" s="13" t="s">
        <v>14</v>
      </c>
      <c r="L5" s="13" t="s">
        <v>15</v>
      </c>
    </row>
    <row r="6" ht="28.5" customHeight="1" spans="1:12">
      <c r="A6" s="14"/>
      <c r="B6" s="14">
        <v>2</v>
      </c>
      <c r="C6" s="14"/>
      <c r="D6" s="14">
        <v>8</v>
      </c>
      <c r="E6" s="9" t="s">
        <v>16</v>
      </c>
      <c r="F6" s="9" t="s">
        <v>17</v>
      </c>
      <c r="G6" s="9" t="s">
        <v>18</v>
      </c>
      <c r="H6" s="14">
        <v>10</v>
      </c>
      <c r="I6" s="14" t="s">
        <v>19</v>
      </c>
      <c r="J6" s="14" t="s">
        <v>20</v>
      </c>
      <c r="K6" s="14" t="s">
        <v>19</v>
      </c>
      <c r="L6" s="14" t="s">
        <v>20</v>
      </c>
    </row>
    <row r="7" ht="18" customHeight="1" spans="1:12">
      <c r="A7" s="15" t="s">
        <v>21</v>
      </c>
      <c r="B7" s="15" t="s">
        <v>22</v>
      </c>
      <c r="C7" s="16">
        <v>440.99</v>
      </c>
      <c r="D7" s="17">
        <v>240.99</v>
      </c>
      <c r="E7" s="18">
        <f t="shared" ref="E7:G7" si="0">E9+E11</f>
        <v>892.91</v>
      </c>
      <c r="F7" s="18">
        <f t="shared" si="0"/>
        <v>242.91</v>
      </c>
      <c r="G7" s="18">
        <f t="shared" si="0"/>
        <v>650</v>
      </c>
      <c r="H7" s="17">
        <v>792.91</v>
      </c>
      <c r="I7" s="17">
        <f t="shared" ref="I7:K38" si="1">E7-C7</f>
        <v>451.92</v>
      </c>
      <c r="J7" s="25">
        <f>(E7-C7)*100%/C7</f>
        <v>1.02478514252024</v>
      </c>
      <c r="K7" s="26">
        <f t="shared" ref="K7:K38" si="2">H7-D7</f>
        <v>551.92</v>
      </c>
      <c r="L7" s="25">
        <f>(H7-D7)*100%/D7</f>
        <v>2.29021951118304</v>
      </c>
    </row>
    <row r="8" ht="18" customHeight="1" spans="1:12">
      <c r="A8" s="15" t="s">
        <v>23</v>
      </c>
      <c r="B8" s="15" t="s">
        <v>24</v>
      </c>
      <c r="C8" s="16">
        <v>0</v>
      </c>
      <c r="D8" s="17">
        <v>0</v>
      </c>
      <c r="E8" s="18">
        <f t="shared" ref="E8:E55" si="3">F8+G8</f>
        <v>550</v>
      </c>
      <c r="F8" s="18">
        <v>0</v>
      </c>
      <c r="G8" s="19">
        <v>550</v>
      </c>
      <c r="H8" s="17">
        <v>550</v>
      </c>
      <c r="I8" s="17">
        <f t="shared" si="1"/>
        <v>550</v>
      </c>
      <c r="J8" s="25">
        <v>1</v>
      </c>
      <c r="K8" s="26">
        <f t="shared" si="2"/>
        <v>550</v>
      </c>
      <c r="L8" s="25">
        <v>1</v>
      </c>
    </row>
    <row r="9" ht="18" customHeight="1" spans="1:12">
      <c r="A9" s="15" t="s">
        <v>25</v>
      </c>
      <c r="B9" s="15" t="s">
        <v>26</v>
      </c>
      <c r="C9" s="16">
        <v>0</v>
      </c>
      <c r="D9" s="17">
        <v>0</v>
      </c>
      <c r="E9" s="18">
        <f t="shared" si="3"/>
        <v>550</v>
      </c>
      <c r="F9" s="18">
        <v>0</v>
      </c>
      <c r="G9" s="19">
        <v>550</v>
      </c>
      <c r="H9" s="17">
        <v>550</v>
      </c>
      <c r="I9" s="17">
        <f t="shared" si="1"/>
        <v>550</v>
      </c>
      <c r="J9" s="25">
        <v>1</v>
      </c>
      <c r="K9" s="26">
        <f t="shared" si="2"/>
        <v>550</v>
      </c>
      <c r="L9" s="25">
        <v>1</v>
      </c>
    </row>
    <row r="10" ht="18" customHeight="1" spans="1:12">
      <c r="A10" s="15" t="s">
        <v>27</v>
      </c>
      <c r="B10" s="15" t="s">
        <v>28</v>
      </c>
      <c r="C10" s="16">
        <v>440.99</v>
      </c>
      <c r="D10" s="17">
        <v>240.99</v>
      </c>
      <c r="E10" s="18">
        <f t="shared" si="3"/>
        <v>342.91</v>
      </c>
      <c r="F10" s="18">
        <v>242.91</v>
      </c>
      <c r="G10" s="19">
        <v>100</v>
      </c>
      <c r="H10" s="17">
        <v>242.91</v>
      </c>
      <c r="I10" s="26">
        <f t="shared" si="1"/>
        <v>-98.08</v>
      </c>
      <c r="J10" s="25">
        <f t="shared" ref="J10:L56" si="4">(E10-C10)*100%/C10</f>
        <v>-0.222408671398445</v>
      </c>
      <c r="K10" s="26">
        <f t="shared" si="2"/>
        <v>1.91999999999999</v>
      </c>
      <c r="L10" s="25">
        <f t="shared" ref="L8:L56" si="5">(H10-D10)*100%/D10</f>
        <v>0.00796713556579106</v>
      </c>
    </row>
    <row r="11" ht="18" customHeight="1" spans="1:12">
      <c r="A11" s="15" t="s">
        <v>29</v>
      </c>
      <c r="B11" s="15" t="s">
        <v>30</v>
      </c>
      <c r="C11" s="16">
        <v>440.99</v>
      </c>
      <c r="D11" s="17">
        <v>240.99</v>
      </c>
      <c r="E11" s="18">
        <f t="shared" si="3"/>
        <v>342.91</v>
      </c>
      <c r="F11" s="18">
        <v>242.91</v>
      </c>
      <c r="G11" s="19">
        <v>100</v>
      </c>
      <c r="H11" s="17">
        <v>242.91</v>
      </c>
      <c r="I11" s="26">
        <f t="shared" si="1"/>
        <v>-98.08</v>
      </c>
      <c r="J11" s="25">
        <f t="shared" si="4"/>
        <v>-0.222408671398445</v>
      </c>
      <c r="K11" s="26">
        <f t="shared" si="2"/>
        <v>1.91999999999999</v>
      </c>
      <c r="L11" s="25">
        <f t="shared" si="5"/>
        <v>0.00796713556579106</v>
      </c>
    </row>
    <row r="12" ht="18" customHeight="1" spans="1:12">
      <c r="A12" s="15" t="s">
        <v>31</v>
      </c>
      <c r="B12" s="15" t="s">
        <v>32</v>
      </c>
      <c r="C12" s="17">
        <v>395.27</v>
      </c>
      <c r="D12" s="17">
        <v>395.27</v>
      </c>
      <c r="E12" s="18">
        <f t="shared" si="3"/>
        <v>541.95</v>
      </c>
      <c r="F12" s="18">
        <v>0</v>
      </c>
      <c r="G12" s="18">
        <v>541.95</v>
      </c>
      <c r="H12" s="17">
        <v>541.95</v>
      </c>
      <c r="I12" s="17">
        <f t="shared" si="1"/>
        <v>146.68</v>
      </c>
      <c r="J12" s="25">
        <f t="shared" si="4"/>
        <v>0.371088116983328</v>
      </c>
      <c r="K12" s="26">
        <f t="shared" si="2"/>
        <v>146.68</v>
      </c>
      <c r="L12" s="25">
        <f t="shared" si="5"/>
        <v>0.371088116983328</v>
      </c>
    </row>
    <row r="13" ht="18" customHeight="1" spans="1:12">
      <c r="A13" s="15" t="s">
        <v>33</v>
      </c>
      <c r="B13" s="15" t="s">
        <v>34</v>
      </c>
      <c r="C13" s="17">
        <v>395.27</v>
      </c>
      <c r="D13" s="17">
        <v>395.27</v>
      </c>
      <c r="E13" s="18">
        <f t="shared" si="3"/>
        <v>541.95</v>
      </c>
      <c r="F13" s="18">
        <v>0</v>
      </c>
      <c r="G13" s="18">
        <v>541.95</v>
      </c>
      <c r="H13" s="17">
        <v>541.95</v>
      </c>
      <c r="I13" s="17">
        <f t="shared" si="1"/>
        <v>146.68</v>
      </c>
      <c r="J13" s="25">
        <f t="shared" si="4"/>
        <v>0.371088116983328</v>
      </c>
      <c r="K13" s="26">
        <f t="shared" si="2"/>
        <v>146.68</v>
      </c>
      <c r="L13" s="25">
        <f t="shared" si="5"/>
        <v>0.371088116983328</v>
      </c>
    </row>
    <row r="14" ht="18" customHeight="1" spans="1:12">
      <c r="A14" s="15" t="s">
        <v>35</v>
      </c>
      <c r="B14" s="15" t="s">
        <v>36</v>
      </c>
      <c r="C14" s="17">
        <v>395.27</v>
      </c>
      <c r="D14" s="17">
        <v>395.27</v>
      </c>
      <c r="E14" s="18">
        <f t="shared" si="3"/>
        <v>541.95</v>
      </c>
      <c r="F14" s="18">
        <v>0</v>
      </c>
      <c r="G14" s="18">
        <v>541.95</v>
      </c>
      <c r="H14" s="17">
        <v>541.95</v>
      </c>
      <c r="I14" s="17">
        <f t="shared" si="1"/>
        <v>146.68</v>
      </c>
      <c r="J14" s="25">
        <f t="shared" si="4"/>
        <v>0.371088116983328</v>
      </c>
      <c r="K14" s="26">
        <f t="shared" si="2"/>
        <v>146.68</v>
      </c>
      <c r="L14" s="25">
        <f t="shared" si="5"/>
        <v>0.371088116983328</v>
      </c>
    </row>
    <row r="15" ht="18" customHeight="1" spans="1:12">
      <c r="A15" s="15" t="s">
        <v>37</v>
      </c>
      <c r="B15" s="15" t="s">
        <v>38</v>
      </c>
      <c r="C15" s="17">
        <v>2810.29</v>
      </c>
      <c r="D15" s="17">
        <v>2010.29</v>
      </c>
      <c r="E15" s="18">
        <f t="shared" ref="E15:G15" si="6">E16</f>
        <v>3825.22</v>
      </c>
      <c r="F15" s="18">
        <f t="shared" si="6"/>
        <v>327.11</v>
      </c>
      <c r="G15" s="18">
        <f t="shared" si="6"/>
        <v>3498.11</v>
      </c>
      <c r="H15" s="17">
        <v>2825.22</v>
      </c>
      <c r="I15" s="17">
        <f t="shared" si="1"/>
        <v>1014.93</v>
      </c>
      <c r="J15" s="25">
        <f t="shared" si="4"/>
        <v>0.361147781901512</v>
      </c>
      <c r="K15" s="26">
        <f t="shared" si="2"/>
        <v>814.93</v>
      </c>
      <c r="L15" s="25">
        <f t="shared" si="5"/>
        <v>0.405379323381204</v>
      </c>
    </row>
    <row r="16" ht="18" customHeight="1" spans="1:12">
      <c r="A16" s="15" t="s">
        <v>39</v>
      </c>
      <c r="B16" s="15" t="s">
        <v>40</v>
      </c>
      <c r="C16" s="17">
        <v>2810.29</v>
      </c>
      <c r="D16" s="17">
        <v>2010.29</v>
      </c>
      <c r="E16" s="18">
        <f t="shared" ref="E16:G16" si="7">E17+E18</f>
        <v>3825.22</v>
      </c>
      <c r="F16" s="18">
        <f t="shared" si="7"/>
        <v>327.11</v>
      </c>
      <c r="G16" s="18">
        <f t="shared" si="7"/>
        <v>3498.11</v>
      </c>
      <c r="H16" s="17">
        <v>2825.22</v>
      </c>
      <c r="I16" s="17">
        <f t="shared" si="1"/>
        <v>1014.93</v>
      </c>
      <c r="J16" s="25">
        <f t="shared" si="4"/>
        <v>0.361147781901512</v>
      </c>
      <c r="K16" s="26">
        <f t="shared" si="2"/>
        <v>814.93</v>
      </c>
      <c r="L16" s="25">
        <f t="shared" si="5"/>
        <v>0.405379323381204</v>
      </c>
    </row>
    <row r="17" ht="18" customHeight="1" spans="1:12">
      <c r="A17" s="15" t="s">
        <v>41</v>
      </c>
      <c r="B17" s="15" t="s">
        <v>42</v>
      </c>
      <c r="C17" s="16">
        <v>2430.18</v>
      </c>
      <c r="D17" s="17">
        <v>1630.18</v>
      </c>
      <c r="E17" s="18">
        <f t="shared" si="3"/>
        <v>3230.11</v>
      </c>
      <c r="F17" s="18">
        <v>327.11</v>
      </c>
      <c r="G17" s="19">
        <v>2903</v>
      </c>
      <c r="H17" s="17">
        <v>2230.11</v>
      </c>
      <c r="I17" s="17">
        <f t="shared" si="1"/>
        <v>799.93</v>
      </c>
      <c r="J17" s="25">
        <f t="shared" si="4"/>
        <v>0.329164917825017</v>
      </c>
      <c r="K17" s="26">
        <f t="shared" si="2"/>
        <v>599.93</v>
      </c>
      <c r="L17" s="25">
        <f t="shared" si="5"/>
        <v>0.368014575077599</v>
      </c>
    </row>
    <row r="18" ht="18" customHeight="1" spans="1:12">
      <c r="A18" s="15" t="s">
        <v>43</v>
      </c>
      <c r="B18" s="15" t="s">
        <v>44</v>
      </c>
      <c r="C18" s="17">
        <v>380.11</v>
      </c>
      <c r="D18" s="17">
        <v>380.11</v>
      </c>
      <c r="E18" s="18">
        <f t="shared" si="3"/>
        <v>595.11</v>
      </c>
      <c r="F18" s="18">
        <v>0</v>
      </c>
      <c r="G18" s="19">
        <v>595.11</v>
      </c>
      <c r="H18" s="17">
        <v>595.11</v>
      </c>
      <c r="I18" s="17">
        <f t="shared" si="1"/>
        <v>215</v>
      </c>
      <c r="J18" s="25">
        <f t="shared" si="4"/>
        <v>0.565625739917392</v>
      </c>
      <c r="K18" s="26">
        <f t="shared" si="2"/>
        <v>215</v>
      </c>
      <c r="L18" s="25">
        <f t="shared" si="5"/>
        <v>0.565625739917392</v>
      </c>
    </row>
    <row r="19" ht="18" customHeight="1" spans="1:12">
      <c r="A19" s="15" t="s">
        <v>45</v>
      </c>
      <c r="B19" s="15" t="s">
        <v>46</v>
      </c>
      <c r="C19" s="17">
        <v>27939.37</v>
      </c>
      <c r="D19" s="17">
        <v>27939.37</v>
      </c>
      <c r="E19" s="18">
        <f t="shared" ref="E19:G19" si="8">E20+E22</f>
        <v>28025.01</v>
      </c>
      <c r="F19" s="18">
        <f t="shared" si="8"/>
        <v>26295.01</v>
      </c>
      <c r="G19" s="18">
        <f t="shared" si="8"/>
        <v>1730</v>
      </c>
      <c r="H19" s="17">
        <v>28025.01</v>
      </c>
      <c r="I19" s="17">
        <f t="shared" si="1"/>
        <v>85.6399999999994</v>
      </c>
      <c r="J19" s="25">
        <f t="shared" si="4"/>
        <v>0.00306520870012457</v>
      </c>
      <c r="K19" s="26">
        <f t="shared" si="2"/>
        <v>85.6399999999994</v>
      </c>
      <c r="L19" s="25">
        <f t="shared" si="5"/>
        <v>0.00306520870012457</v>
      </c>
    </row>
    <row r="20" ht="18" customHeight="1" spans="1:12">
      <c r="A20" s="15" t="s">
        <v>47</v>
      </c>
      <c r="B20" s="15" t="s">
        <v>48</v>
      </c>
      <c r="C20" s="17">
        <v>26219.37</v>
      </c>
      <c r="D20" s="17">
        <v>26219.37</v>
      </c>
      <c r="E20" s="18">
        <f t="shared" ref="E20:G20" si="9">E21</f>
        <v>26295.01</v>
      </c>
      <c r="F20" s="18">
        <f t="shared" si="9"/>
        <v>26295.01</v>
      </c>
      <c r="G20" s="18">
        <f t="shared" si="9"/>
        <v>0</v>
      </c>
      <c r="H20" s="17">
        <v>26295.01</v>
      </c>
      <c r="I20" s="17">
        <f t="shared" si="1"/>
        <v>75.6399999999994</v>
      </c>
      <c r="J20" s="25">
        <f t="shared" si="4"/>
        <v>0.00288489006410144</v>
      </c>
      <c r="K20" s="26">
        <f t="shared" si="2"/>
        <v>75.6399999999994</v>
      </c>
      <c r="L20" s="25">
        <f t="shared" si="5"/>
        <v>0.00288489006410144</v>
      </c>
    </row>
    <row r="21" ht="18" customHeight="1" spans="1:12">
      <c r="A21" s="15" t="s">
        <v>49</v>
      </c>
      <c r="B21" s="15" t="s">
        <v>50</v>
      </c>
      <c r="C21" s="17">
        <v>26219.37</v>
      </c>
      <c r="D21" s="17">
        <v>26219.37</v>
      </c>
      <c r="E21" s="18">
        <f t="shared" si="3"/>
        <v>26295.01</v>
      </c>
      <c r="F21" s="18">
        <v>26295.01</v>
      </c>
      <c r="G21" s="19">
        <v>0</v>
      </c>
      <c r="H21" s="17">
        <v>26295.01</v>
      </c>
      <c r="I21" s="17">
        <f t="shared" si="1"/>
        <v>75.6399999999994</v>
      </c>
      <c r="J21" s="25">
        <f t="shared" si="4"/>
        <v>0.00288489006410144</v>
      </c>
      <c r="K21" s="26">
        <f t="shared" si="2"/>
        <v>75.6399999999994</v>
      </c>
      <c r="L21" s="25">
        <f t="shared" si="5"/>
        <v>0.00288489006410144</v>
      </c>
    </row>
    <row r="22" ht="18" customHeight="1" spans="1:12">
      <c r="A22" s="15" t="s">
        <v>51</v>
      </c>
      <c r="B22" s="15" t="s">
        <v>52</v>
      </c>
      <c r="C22" s="17">
        <v>1720</v>
      </c>
      <c r="D22" s="17">
        <v>1720</v>
      </c>
      <c r="E22" s="18">
        <f t="shared" si="3"/>
        <v>1730</v>
      </c>
      <c r="F22" s="18">
        <v>0</v>
      </c>
      <c r="G22" s="19">
        <v>1730</v>
      </c>
      <c r="H22" s="17">
        <v>1730</v>
      </c>
      <c r="I22" s="17">
        <f t="shared" si="1"/>
        <v>10</v>
      </c>
      <c r="J22" s="25">
        <f t="shared" si="4"/>
        <v>0.00581395348837209</v>
      </c>
      <c r="K22" s="26">
        <f t="shared" si="2"/>
        <v>10</v>
      </c>
      <c r="L22" s="25">
        <f t="shared" si="5"/>
        <v>0.00581395348837209</v>
      </c>
    </row>
    <row r="23" ht="18" customHeight="1" spans="1:12">
      <c r="A23" s="15" t="s">
        <v>53</v>
      </c>
      <c r="B23" s="15" t="s">
        <v>54</v>
      </c>
      <c r="C23" s="17">
        <v>1720</v>
      </c>
      <c r="D23" s="17">
        <v>1720</v>
      </c>
      <c r="E23" s="18">
        <f t="shared" si="3"/>
        <v>1730</v>
      </c>
      <c r="F23" s="18">
        <v>0</v>
      </c>
      <c r="G23" s="19">
        <v>1730</v>
      </c>
      <c r="H23" s="17">
        <v>1730</v>
      </c>
      <c r="I23" s="17">
        <f t="shared" si="1"/>
        <v>10</v>
      </c>
      <c r="J23" s="25">
        <f t="shared" si="4"/>
        <v>0.00581395348837209</v>
      </c>
      <c r="K23" s="26">
        <f t="shared" si="2"/>
        <v>10</v>
      </c>
      <c r="L23" s="25">
        <f t="shared" si="5"/>
        <v>0.00581395348837209</v>
      </c>
    </row>
    <row r="24" ht="18" customHeight="1" spans="1:12">
      <c r="A24" s="15" t="s">
        <v>55</v>
      </c>
      <c r="B24" s="15" t="s">
        <v>56</v>
      </c>
      <c r="C24" s="17">
        <v>4909.42</v>
      </c>
      <c r="D24" s="17">
        <v>4909.42</v>
      </c>
      <c r="E24" s="18">
        <f>E25+E27</f>
        <v>1204.42</v>
      </c>
      <c r="F24" s="18">
        <v>1204.42</v>
      </c>
      <c r="G24" s="19">
        <v>0</v>
      </c>
      <c r="H24" s="17">
        <v>1204.42</v>
      </c>
      <c r="I24" s="26">
        <f t="shared" si="1"/>
        <v>-3705</v>
      </c>
      <c r="J24" s="25">
        <f t="shared" si="4"/>
        <v>-0.754671631272126</v>
      </c>
      <c r="K24" s="26">
        <f t="shared" si="2"/>
        <v>-3705</v>
      </c>
      <c r="L24" s="25">
        <f t="shared" si="5"/>
        <v>-0.754671631272126</v>
      </c>
    </row>
    <row r="25" ht="18" customHeight="1" spans="1:12">
      <c r="A25" s="20" t="s">
        <v>57</v>
      </c>
      <c r="B25" s="15" t="s">
        <v>58</v>
      </c>
      <c r="C25" s="17">
        <v>1309.42</v>
      </c>
      <c r="D25" s="17">
        <v>1309.42</v>
      </c>
      <c r="E25" s="18">
        <f t="shared" si="3"/>
        <v>1204.42</v>
      </c>
      <c r="F25" s="18">
        <v>1204.42</v>
      </c>
      <c r="G25" s="19">
        <v>0</v>
      </c>
      <c r="H25" s="17">
        <v>1204.42</v>
      </c>
      <c r="I25" s="26">
        <f t="shared" si="1"/>
        <v>-105</v>
      </c>
      <c r="J25" s="25">
        <f t="shared" si="4"/>
        <v>-0.0801881749171389</v>
      </c>
      <c r="K25" s="26">
        <f t="shared" si="2"/>
        <v>-105</v>
      </c>
      <c r="L25" s="25">
        <f t="shared" si="5"/>
        <v>-0.0801881749171389</v>
      </c>
    </row>
    <row r="26" customHeight="1" spans="1:12">
      <c r="A26" s="20" t="s">
        <v>59</v>
      </c>
      <c r="B26" s="15" t="s">
        <v>60</v>
      </c>
      <c r="C26" s="17">
        <v>1309.42</v>
      </c>
      <c r="D26" s="17">
        <v>1309.42</v>
      </c>
      <c r="E26" s="18">
        <f t="shared" si="3"/>
        <v>1204.42</v>
      </c>
      <c r="F26" s="18">
        <v>1204.42</v>
      </c>
      <c r="G26" s="19">
        <v>0</v>
      </c>
      <c r="H26" s="17">
        <v>1204.42</v>
      </c>
      <c r="I26" s="26">
        <f t="shared" si="1"/>
        <v>-105</v>
      </c>
      <c r="J26" s="25">
        <f t="shared" si="4"/>
        <v>-0.0801881749171389</v>
      </c>
      <c r="K26" s="26">
        <f t="shared" si="2"/>
        <v>-105</v>
      </c>
      <c r="L26" s="25">
        <f t="shared" si="5"/>
        <v>-0.0801881749171389</v>
      </c>
    </row>
    <row r="27" customHeight="1" spans="1:12">
      <c r="A27" s="15" t="s">
        <v>61</v>
      </c>
      <c r="B27" s="15" t="s">
        <v>62</v>
      </c>
      <c r="C27" s="17">
        <v>3600</v>
      </c>
      <c r="D27" s="17">
        <v>3600</v>
      </c>
      <c r="E27" s="18">
        <f>E28</f>
        <v>0</v>
      </c>
      <c r="F27" s="18">
        <v>0</v>
      </c>
      <c r="G27" s="19">
        <v>0</v>
      </c>
      <c r="H27" s="17">
        <v>0</v>
      </c>
      <c r="I27" s="26">
        <f t="shared" si="1"/>
        <v>-3600</v>
      </c>
      <c r="J27" s="25">
        <f t="shared" si="4"/>
        <v>-1</v>
      </c>
      <c r="K27" s="26">
        <f t="shared" si="2"/>
        <v>-3600</v>
      </c>
      <c r="L27" s="25">
        <f t="shared" si="5"/>
        <v>-1</v>
      </c>
    </row>
    <row r="28" customHeight="1" spans="1:12">
      <c r="A28" s="15" t="s">
        <v>63</v>
      </c>
      <c r="B28" s="15" t="s">
        <v>64</v>
      </c>
      <c r="C28" s="17">
        <v>3600</v>
      </c>
      <c r="D28" s="17">
        <v>3600</v>
      </c>
      <c r="E28" s="18">
        <f t="shared" si="3"/>
        <v>0</v>
      </c>
      <c r="F28" s="18">
        <v>0</v>
      </c>
      <c r="G28" s="19">
        <v>0</v>
      </c>
      <c r="H28" s="17">
        <v>0</v>
      </c>
      <c r="I28" s="26">
        <f t="shared" si="1"/>
        <v>-3600</v>
      </c>
      <c r="J28" s="25">
        <f t="shared" si="4"/>
        <v>-1</v>
      </c>
      <c r="K28" s="26">
        <f t="shared" si="2"/>
        <v>-3600</v>
      </c>
      <c r="L28" s="25">
        <f t="shared" si="5"/>
        <v>-1</v>
      </c>
    </row>
    <row r="29" customHeight="1" spans="1:12">
      <c r="A29" s="15" t="s">
        <v>65</v>
      </c>
      <c r="B29" s="15" t="s">
        <v>66</v>
      </c>
      <c r="C29" s="17">
        <v>88529.94</v>
      </c>
      <c r="D29" s="17">
        <v>88529.94</v>
      </c>
      <c r="E29" s="18">
        <f>E30</f>
        <v>89579.62</v>
      </c>
      <c r="F29" s="18">
        <f>F30</f>
        <v>89579.62</v>
      </c>
      <c r="G29" s="19">
        <v>0</v>
      </c>
      <c r="H29" s="17">
        <f>E29</f>
        <v>89579.62</v>
      </c>
      <c r="I29" s="17">
        <f t="shared" si="1"/>
        <v>1049.67999999999</v>
      </c>
      <c r="J29" s="25">
        <f>(E29-C29)*100%/C29</f>
        <v>0.0118567797515732</v>
      </c>
      <c r="K29" s="26">
        <f t="shared" si="2"/>
        <v>1049.67999999999</v>
      </c>
      <c r="L29" s="25">
        <f t="shared" si="5"/>
        <v>0.0118567797515732</v>
      </c>
    </row>
    <row r="30" customHeight="1" spans="1:12">
      <c r="A30" s="15" t="s">
        <v>67</v>
      </c>
      <c r="B30" s="15" t="s">
        <v>68</v>
      </c>
      <c r="C30" s="17">
        <v>88529.94</v>
      </c>
      <c r="D30" s="17">
        <v>88529.94</v>
      </c>
      <c r="E30" s="18">
        <f>E31+E32+E33</f>
        <v>89579.62</v>
      </c>
      <c r="F30" s="18">
        <f>F31+F32+F33</f>
        <v>89579.62</v>
      </c>
      <c r="G30" s="19">
        <v>0</v>
      </c>
      <c r="H30" s="17">
        <v>89579.62</v>
      </c>
      <c r="I30" s="17">
        <f t="shared" si="1"/>
        <v>1049.67999999999</v>
      </c>
      <c r="J30" s="25">
        <f t="shared" si="4"/>
        <v>0.0118567797515732</v>
      </c>
      <c r="K30" s="26">
        <f t="shared" si="2"/>
        <v>1049.67999999999</v>
      </c>
      <c r="L30" s="25">
        <f t="shared" si="5"/>
        <v>0.0118567797515732</v>
      </c>
    </row>
    <row r="31" customHeight="1" spans="1:12">
      <c r="A31" s="15" t="s">
        <v>69</v>
      </c>
      <c r="B31" s="15" t="s">
        <v>70</v>
      </c>
      <c r="C31" s="17">
        <v>63433.02</v>
      </c>
      <c r="D31" s="17">
        <v>63433.02</v>
      </c>
      <c r="E31" s="18">
        <f t="shared" si="3"/>
        <v>64219.39</v>
      </c>
      <c r="F31" s="18">
        <v>64219.39</v>
      </c>
      <c r="G31" s="19">
        <v>0</v>
      </c>
      <c r="H31" s="17">
        <v>64219.39</v>
      </c>
      <c r="I31" s="17">
        <f t="shared" si="1"/>
        <v>786.370000000003</v>
      </c>
      <c r="J31" s="25">
        <f t="shared" si="4"/>
        <v>0.0123968557700706</v>
      </c>
      <c r="K31" s="26">
        <f t="shared" si="2"/>
        <v>786.370000000003</v>
      </c>
      <c r="L31" s="25">
        <f t="shared" si="5"/>
        <v>0.0123968557700706</v>
      </c>
    </row>
    <row r="32" customHeight="1" spans="1:12">
      <c r="A32" s="15" t="s">
        <v>71</v>
      </c>
      <c r="B32" s="15" t="s">
        <v>72</v>
      </c>
      <c r="C32" s="17">
        <v>18116.3</v>
      </c>
      <c r="D32" s="17">
        <v>18116.3</v>
      </c>
      <c r="E32" s="18">
        <f t="shared" si="3"/>
        <v>18002.32</v>
      </c>
      <c r="F32" s="18">
        <v>18002.32</v>
      </c>
      <c r="G32" s="19">
        <v>0</v>
      </c>
      <c r="H32" s="17">
        <v>18002.32</v>
      </c>
      <c r="I32" s="26">
        <f t="shared" si="1"/>
        <v>-113.98</v>
      </c>
      <c r="J32" s="25">
        <f t="shared" si="4"/>
        <v>-0.00629157167854361</v>
      </c>
      <c r="K32" s="26">
        <f t="shared" si="2"/>
        <v>-113.98</v>
      </c>
      <c r="L32" s="25">
        <f t="shared" si="5"/>
        <v>-0.00629157167854361</v>
      </c>
    </row>
    <row r="33" customHeight="1" spans="1:12">
      <c r="A33" s="15" t="s">
        <v>73</v>
      </c>
      <c r="B33" s="15" t="s">
        <v>74</v>
      </c>
      <c r="C33" s="17">
        <v>6980.62</v>
      </c>
      <c r="D33" s="17">
        <v>6980.62</v>
      </c>
      <c r="E33" s="18">
        <f t="shared" si="3"/>
        <v>7357.91</v>
      </c>
      <c r="F33" s="18">
        <v>7357.91</v>
      </c>
      <c r="G33" s="19">
        <v>0</v>
      </c>
      <c r="H33" s="17">
        <v>7357.91</v>
      </c>
      <c r="I33" s="26">
        <f t="shared" si="1"/>
        <v>377.29</v>
      </c>
      <c r="J33" s="25">
        <f t="shared" si="4"/>
        <v>0.05404820775232</v>
      </c>
      <c r="K33" s="26">
        <f t="shared" si="2"/>
        <v>377.29</v>
      </c>
      <c r="L33" s="25">
        <f t="shared" si="5"/>
        <v>0.05404820775232</v>
      </c>
    </row>
    <row r="34" customHeight="1" spans="1:12">
      <c r="A34" s="15" t="s">
        <v>75</v>
      </c>
      <c r="B34" s="15" t="s">
        <v>76</v>
      </c>
      <c r="C34" s="17">
        <v>5652</v>
      </c>
      <c r="D34" s="17">
        <v>5652</v>
      </c>
      <c r="E34" s="18">
        <f t="shared" ref="E34:G34" si="10">E35</f>
        <v>5652</v>
      </c>
      <c r="F34" s="18">
        <f t="shared" si="10"/>
        <v>5652</v>
      </c>
      <c r="G34" s="18">
        <f t="shared" si="10"/>
        <v>0</v>
      </c>
      <c r="H34" s="17">
        <v>5652</v>
      </c>
      <c r="I34" s="26">
        <f t="shared" si="1"/>
        <v>0</v>
      </c>
      <c r="J34" s="25">
        <f t="shared" si="4"/>
        <v>0</v>
      </c>
      <c r="K34" s="26">
        <f t="shared" si="2"/>
        <v>0</v>
      </c>
      <c r="L34" s="25">
        <f t="shared" si="5"/>
        <v>0</v>
      </c>
    </row>
    <row r="35" customHeight="1" spans="1:12">
      <c r="A35" s="15" t="s">
        <v>77</v>
      </c>
      <c r="B35" s="15" t="s">
        <v>78</v>
      </c>
      <c r="C35" s="17">
        <v>5652</v>
      </c>
      <c r="D35" s="17">
        <v>5652</v>
      </c>
      <c r="E35" s="18">
        <f t="shared" si="3"/>
        <v>5652</v>
      </c>
      <c r="F35" s="18">
        <v>5652</v>
      </c>
      <c r="G35" s="19">
        <v>0</v>
      </c>
      <c r="H35" s="17">
        <v>5652</v>
      </c>
      <c r="I35" s="26">
        <f t="shared" si="1"/>
        <v>0</v>
      </c>
      <c r="J35" s="25">
        <f t="shared" si="4"/>
        <v>0</v>
      </c>
      <c r="K35" s="26">
        <f t="shared" si="2"/>
        <v>0</v>
      </c>
      <c r="L35" s="25">
        <f t="shared" si="5"/>
        <v>0</v>
      </c>
    </row>
    <row r="36" customHeight="1" spans="1:12">
      <c r="A36" s="15" t="s">
        <v>79</v>
      </c>
      <c r="B36" s="15" t="s">
        <v>80</v>
      </c>
      <c r="C36" s="17">
        <v>5652</v>
      </c>
      <c r="D36" s="17">
        <v>5652</v>
      </c>
      <c r="E36" s="18">
        <f t="shared" si="3"/>
        <v>5652</v>
      </c>
      <c r="F36" s="18">
        <v>5652</v>
      </c>
      <c r="G36" s="19">
        <v>0</v>
      </c>
      <c r="H36" s="17">
        <v>5652</v>
      </c>
      <c r="I36" s="26">
        <f t="shared" si="1"/>
        <v>0</v>
      </c>
      <c r="J36" s="25">
        <f t="shared" si="4"/>
        <v>0</v>
      </c>
      <c r="K36" s="26">
        <f t="shared" si="2"/>
        <v>0</v>
      </c>
      <c r="L36" s="25">
        <f t="shared" si="5"/>
        <v>0</v>
      </c>
    </row>
    <row r="37" customHeight="1" spans="1:12">
      <c r="A37" s="15" t="s">
        <v>81</v>
      </c>
      <c r="B37" s="15" t="s">
        <v>82</v>
      </c>
      <c r="C37" s="17">
        <v>6675</v>
      </c>
      <c r="D37" s="17">
        <v>0</v>
      </c>
      <c r="E37" s="18">
        <f t="shared" si="3"/>
        <v>0</v>
      </c>
      <c r="F37" s="18">
        <v>0</v>
      </c>
      <c r="G37" s="19">
        <v>0</v>
      </c>
      <c r="H37" s="17">
        <v>0</v>
      </c>
      <c r="I37" s="26">
        <f t="shared" si="1"/>
        <v>-6675</v>
      </c>
      <c r="J37" s="25">
        <f t="shared" si="4"/>
        <v>-1</v>
      </c>
      <c r="K37" s="26">
        <v>0</v>
      </c>
      <c r="L37" s="25">
        <v>0</v>
      </c>
    </row>
    <row r="38" customHeight="1" spans="1:12">
      <c r="A38" s="15" t="s">
        <v>83</v>
      </c>
      <c r="B38" s="15" t="s">
        <v>84</v>
      </c>
      <c r="C38" s="17">
        <v>6675</v>
      </c>
      <c r="D38" s="17">
        <v>0</v>
      </c>
      <c r="E38" s="18">
        <f t="shared" si="3"/>
        <v>0</v>
      </c>
      <c r="F38" s="18">
        <v>0</v>
      </c>
      <c r="G38" s="19">
        <v>0</v>
      </c>
      <c r="H38" s="17">
        <v>0</v>
      </c>
      <c r="I38" s="26">
        <f t="shared" si="1"/>
        <v>-6675</v>
      </c>
      <c r="J38" s="25">
        <f t="shared" si="4"/>
        <v>-1</v>
      </c>
      <c r="K38" s="26">
        <v>0</v>
      </c>
      <c r="L38" s="25">
        <v>0</v>
      </c>
    </row>
    <row r="39" customHeight="1" spans="1:12">
      <c r="A39" s="15" t="s">
        <v>85</v>
      </c>
      <c r="B39" s="15" t="s">
        <v>86</v>
      </c>
      <c r="C39" s="17">
        <v>6675</v>
      </c>
      <c r="D39" s="17">
        <v>0</v>
      </c>
      <c r="E39" s="18">
        <f t="shared" si="3"/>
        <v>0</v>
      </c>
      <c r="F39" s="18">
        <v>0</v>
      </c>
      <c r="G39" s="19">
        <v>0</v>
      </c>
      <c r="H39" s="17">
        <v>0</v>
      </c>
      <c r="I39" s="26">
        <f t="shared" ref="I39:K56" si="11">E39-C39</f>
        <v>-6675</v>
      </c>
      <c r="J39" s="25">
        <f t="shared" si="4"/>
        <v>-1</v>
      </c>
      <c r="K39" s="26">
        <v>0</v>
      </c>
      <c r="L39" s="25">
        <v>0</v>
      </c>
    </row>
    <row r="40" customHeight="1" spans="1:12">
      <c r="A40" s="15" t="s">
        <v>87</v>
      </c>
      <c r="B40" s="15" t="s">
        <v>88</v>
      </c>
      <c r="C40" s="17">
        <v>90495.36</v>
      </c>
      <c r="D40" s="17">
        <v>74120.18</v>
      </c>
      <c r="E40" s="18">
        <f t="shared" ref="E40:G40" si="12">E41</f>
        <v>84996.63</v>
      </c>
      <c r="F40" s="18">
        <f t="shared" si="12"/>
        <v>38080.59</v>
      </c>
      <c r="G40" s="18">
        <f t="shared" si="12"/>
        <v>46916.04</v>
      </c>
      <c r="H40" s="17">
        <v>71512.63</v>
      </c>
      <c r="I40" s="26">
        <f t="shared" si="11"/>
        <v>-5498.73</v>
      </c>
      <c r="J40" s="25">
        <f t="shared" si="4"/>
        <v>-0.0607625628540513</v>
      </c>
      <c r="K40" s="26">
        <f t="shared" ref="K39:K56" si="13">H40-D40</f>
        <v>-2607.54999999999</v>
      </c>
      <c r="L40" s="25">
        <f t="shared" si="5"/>
        <v>-0.035180027895237</v>
      </c>
    </row>
    <row r="41" customHeight="1" spans="1:12">
      <c r="A41" s="15" t="s">
        <v>89</v>
      </c>
      <c r="B41" s="15" t="s">
        <v>90</v>
      </c>
      <c r="C41" s="17">
        <v>90495.36</v>
      </c>
      <c r="D41" s="17">
        <v>74120.18</v>
      </c>
      <c r="E41" s="18">
        <f t="shared" ref="E41:G41" si="14">E42+E43+E44+E45+E46+E47</f>
        <v>84996.63</v>
      </c>
      <c r="F41" s="18">
        <f t="shared" si="14"/>
        <v>38080.59</v>
      </c>
      <c r="G41" s="18">
        <f t="shared" si="14"/>
        <v>46916.04</v>
      </c>
      <c r="H41" s="17">
        <v>71512.63</v>
      </c>
      <c r="I41" s="26">
        <f t="shared" si="11"/>
        <v>-5498.73</v>
      </c>
      <c r="J41" s="25">
        <f t="shared" si="4"/>
        <v>-0.0607625628540513</v>
      </c>
      <c r="K41" s="26">
        <f t="shared" si="13"/>
        <v>-2607.54999999999</v>
      </c>
      <c r="L41" s="25">
        <f t="shared" si="5"/>
        <v>-0.035180027895237</v>
      </c>
    </row>
    <row r="42" customHeight="1" spans="1:12">
      <c r="A42" s="15" t="s">
        <v>91</v>
      </c>
      <c r="B42" s="15" t="s">
        <v>92</v>
      </c>
      <c r="C42" s="17">
        <v>18250.37</v>
      </c>
      <c r="D42" s="17">
        <v>18250.37</v>
      </c>
      <c r="E42" s="18">
        <f t="shared" si="3"/>
        <v>18035.24</v>
      </c>
      <c r="F42" s="18">
        <v>18035.24</v>
      </c>
      <c r="G42" s="19">
        <v>0</v>
      </c>
      <c r="H42" s="17">
        <v>18035.24</v>
      </c>
      <c r="I42" s="26">
        <f t="shared" si="11"/>
        <v>-215.129999999997</v>
      </c>
      <c r="J42" s="25">
        <f t="shared" si="4"/>
        <v>-0.0117877062218463</v>
      </c>
      <c r="K42" s="26">
        <f t="shared" si="13"/>
        <v>-215.129999999997</v>
      </c>
      <c r="L42" s="25">
        <f t="shared" si="5"/>
        <v>-0.0117877062218463</v>
      </c>
    </row>
    <row r="43" customHeight="1" spans="1:12">
      <c r="A43" s="15" t="s">
        <v>93</v>
      </c>
      <c r="B43" s="15" t="s">
        <v>94</v>
      </c>
      <c r="C43" s="17">
        <v>5414.69</v>
      </c>
      <c r="D43" s="17">
        <v>3802.73</v>
      </c>
      <c r="E43" s="18">
        <f t="shared" si="3"/>
        <v>3912.74</v>
      </c>
      <c r="F43" s="18">
        <v>0</v>
      </c>
      <c r="G43" s="19">
        <v>3912.74</v>
      </c>
      <c r="H43" s="17">
        <v>3912.74</v>
      </c>
      <c r="I43" s="26">
        <f t="shared" si="11"/>
        <v>-1501.95</v>
      </c>
      <c r="J43" s="25">
        <f t="shared" si="4"/>
        <v>-0.277384300855635</v>
      </c>
      <c r="K43" s="26">
        <f t="shared" si="13"/>
        <v>110.01</v>
      </c>
      <c r="L43" s="25">
        <f t="shared" si="5"/>
        <v>0.0289292166417284</v>
      </c>
    </row>
    <row r="44" customHeight="1" spans="1:12">
      <c r="A44" s="15" t="s">
        <v>95</v>
      </c>
      <c r="B44" s="15" t="s">
        <v>96</v>
      </c>
      <c r="C44" s="17">
        <v>2724.53</v>
      </c>
      <c r="D44" s="17">
        <v>2724.53</v>
      </c>
      <c r="E44" s="18">
        <f t="shared" si="3"/>
        <v>2645.52</v>
      </c>
      <c r="F44" s="18">
        <v>2645.52</v>
      </c>
      <c r="G44" s="19">
        <v>0</v>
      </c>
      <c r="H44" s="17">
        <v>2645.52</v>
      </c>
      <c r="I44" s="26">
        <f t="shared" si="11"/>
        <v>-79.0100000000002</v>
      </c>
      <c r="J44" s="25">
        <f t="shared" si="4"/>
        <v>-0.0289994971609783</v>
      </c>
      <c r="K44" s="26">
        <f t="shared" si="13"/>
        <v>-79.0100000000002</v>
      </c>
      <c r="L44" s="25">
        <f t="shared" si="5"/>
        <v>-0.0289994971609783</v>
      </c>
    </row>
    <row r="45" customHeight="1" spans="1:12">
      <c r="A45" s="15" t="s">
        <v>97</v>
      </c>
      <c r="B45" s="15" t="s">
        <v>98</v>
      </c>
      <c r="C45" s="17">
        <v>6073.77</v>
      </c>
      <c r="D45" s="17">
        <v>6073.77</v>
      </c>
      <c r="E45" s="18">
        <f t="shared" si="3"/>
        <v>7526.28</v>
      </c>
      <c r="F45" s="18">
        <v>0</v>
      </c>
      <c r="G45" s="19">
        <v>7526.28</v>
      </c>
      <c r="H45" s="17">
        <v>7526.28</v>
      </c>
      <c r="I45" s="17">
        <f t="shared" si="11"/>
        <v>1452.51</v>
      </c>
      <c r="J45" s="25">
        <f t="shared" si="4"/>
        <v>0.23914471572022</v>
      </c>
      <c r="K45" s="26">
        <f t="shared" si="13"/>
        <v>1452.51</v>
      </c>
      <c r="L45" s="25">
        <f t="shared" si="5"/>
        <v>0.23914471572022</v>
      </c>
    </row>
    <row r="46" customHeight="1" spans="1:12">
      <c r="A46" s="15" t="s">
        <v>99</v>
      </c>
      <c r="B46" s="15" t="s">
        <v>100</v>
      </c>
      <c r="C46" s="17">
        <v>11555.17</v>
      </c>
      <c r="D46" s="17">
        <v>11555.17</v>
      </c>
      <c r="E46" s="18">
        <f t="shared" si="3"/>
        <v>11528.24</v>
      </c>
      <c r="F46" s="18">
        <v>0</v>
      </c>
      <c r="G46" s="19">
        <v>11528.24</v>
      </c>
      <c r="H46" s="17">
        <v>11528.24</v>
      </c>
      <c r="I46" s="26">
        <f t="shared" si="11"/>
        <v>-26.9300000000003</v>
      </c>
      <c r="J46" s="25">
        <f t="shared" si="4"/>
        <v>-0.00233055852921249</v>
      </c>
      <c r="K46" s="26">
        <f t="shared" si="13"/>
        <v>-26.9300000000003</v>
      </c>
      <c r="L46" s="25">
        <f t="shared" si="5"/>
        <v>-0.00233055852921249</v>
      </c>
    </row>
    <row r="47" customHeight="1" spans="1:12">
      <c r="A47" s="15" t="s">
        <v>101</v>
      </c>
      <c r="B47" s="15" t="s">
        <v>102</v>
      </c>
      <c r="C47" s="17">
        <v>46476.83</v>
      </c>
      <c r="D47" s="17">
        <v>31713.61</v>
      </c>
      <c r="E47" s="18">
        <f t="shared" si="3"/>
        <v>41348.61</v>
      </c>
      <c r="F47" s="18">
        <v>17399.83</v>
      </c>
      <c r="G47" s="19">
        <v>23948.78</v>
      </c>
      <c r="H47" s="17">
        <v>27864.61</v>
      </c>
      <c r="I47" s="26">
        <f t="shared" si="11"/>
        <v>-5128.22</v>
      </c>
      <c r="J47" s="25">
        <f t="shared" si="4"/>
        <v>-0.11033928088469</v>
      </c>
      <c r="K47" s="26">
        <f t="shared" si="13"/>
        <v>-3849</v>
      </c>
      <c r="L47" s="25">
        <f t="shared" si="5"/>
        <v>-0.121367450756946</v>
      </c>
    </row>
    <row r="48" customHeight="1" spans="1:12">
      <c r="A48" s="15" t="s">
        <v>103</v>
      </c>
      <c r="B48" s="15" t="s">
        <v>104</v>
      </c>
      <c r="C48" s="17">
        <v>6510</v>
      </c>
      <c r="D48" s="17">
        <v>6510</v>
      </c>
      <c r="E48" s="18">
        <f t="shared" ref="E48:E51" si="15">E49</f>
        <v>6450</v>
      </c>
      <c r="F48" s="18">
        <v>0</v>
      </c>
      <c r="G48" s="18">
        <f t="shared" ref="G48:G51" si="16">G49</f>
        <v>6450</v>
      </c>
      <c r="H48" s="17">
        <v>6450</v>
      </c>
      <c r="I48" s="26">
        <f t="shared" si="11"/>
        <v>-60</v>
      </c>
      <c r="J48" s="25">
        <f t="shared" si="4"/>
        <v>-0.00921658986175115</v>
      </c>
      <c r="K48" s="26">
        <f t="shared" si="13"/>
        <v>-60</v>
      </c>
      <c r="L48" s="25">
        <f t="shared" si="5"/>
        <v>-0.00921658986175115</v>
      </c>
    </row>
    <row r="49" customHeight="1" spans="1:12">
      <c r="A49" s="15" t="s">
        <v>105</v>
      </c>
      <c r="B49" s="15" t="s">
        <v>106</v>
      </c>
      <c r="C49" s="17">
        <v>6510</v>
      </c>
      <c r="D49" s="17">
        <v>6510</v>
      </c>
      <c r="E49" s="18">
        <f t="shared" si="15"/>
        <v>6450</v>
      </c>
      <c r="F49" s="18">
        <v>0</v>
      </c>
      <c r="G49" s="18">
        <f t="shared" si="16"/>
        <v>6450</v>
      </c>
      <c r="H49" s="17">
        <v>6450</v>
      </c>
      <c r="I49" s="26">
        <f t="shared" si="11"/>
        <v>-60</v>
      </c>
      <c r="J49" s="25">
        <f t="shared" si="4"/>
        <v>-0.00921658986175115</v>
      </c>
      <c r="K49" s="26">
        <f t="shared" si="13"/>
        <v>-60</v>
      </c>
      <c r="L49" s="25">
        <f t="shared" si="5"/>
        <v>-0.00921658986175115</v>
      </c>
    </row>
    <row r="50" customHeight="1" spans="1:12">
      <c r="A50" s="15" t="s">
        <v>107</v>
      </c>
      <c r="B50" s="15" t="s">
        <v>108</v>
      </c>
      <c r="C50" s="17">
        <v>6510</v>
      </c>
      <c r="D50" s="17">
        <v>6510</v>
      </c>
      <c r="E50" s="18">
        <f t="shared" si="3"/>
        <v>6450</v>
      </c>
      <c r="F50" s="18">
        <v>0</v>
      </c>
      <c r="G50" s="19">
        <v>6450</v>
      </c>
      <c r="H50" s="17">
        <v>6450</v>
      </c>
      <c r="I50" s="26">
        <f t="shared" si="11"/>
        <v>-60</v>
      </c>
      <c r="J50" s="25">
        <f t="shared" si="4"/>
        <v>-0.00921658986175115</v>
      </c>
      <c r="K50" s="26">
        <f t="shared" si="13"/>
        <v>-60</v>
      </c>
      <c r="L50" s="25">
        <f t="shared" si="5"/>
        <v>-0.00921658986175115</v>
      </c>
    </row>
    <row r="51" customHeight="1" spans="1:12">
      <c r="A51" s="15" t="s">
        <v>109</v>
      </c>
      <c r="B51" s="15" t="s">
        <v>110</v>
      </c>
      <c r="C51" s="17">
        <v>12170</v>
      </c>
      <c r="D51" s="17">
        <v>12170</v>
      </c>
      <c r="E51" s="18">
        <f t="shared" si="15"/>
        <v>13900</v>
      </c>
      <c r="F51" s="18">
        <f>F52</f>
        <v>13900</v>
      </c>
      <c r="G51" s="18">
        <f t="shared" si="16"/>
        <v>0</v>
      </c>
      <c r="H51" s="17">
        <v>13900</v>
      </c>
      <c r="I51" s="17">
        <f t="shared" si="11"/>
        <v>1730</v>
      </c>
      <c r="J51" s="25">
        <f t="shared" si="4"/>
        <v>0.14215283483977</v>
      </c>
      <c r="K51" s="26">
        <f t="shared" si="13"/>
        <v>1730</v>
      </c>
      <c r="L51" s="25">
        <f t="shared" si="5"/>
        <v>0.14215283483977</v>
      </c>
    </row>
    <row r="52" customHeight="1" spans="1:12">
      <c r="A52" s="15" t="s">
        <v>111</v>
      </c>
      <c r="B52" s="15" t="s">
        <v>112</v>
      </c>
      <c r="C52" s="17">
        <v>12170</v>
      </c>
      <c r="D52" s="17">
        <v>12170</v>
      </c>
      <c r="E52" s="18">
        <f t="shared" ref="E52:G52" si="17">E53+E54+E55</f>
        <v>13900</v>
      </c>
      <c r="F52" s="18">
        <f t="shared" si="17"/>
        <v>13900</v>
      </c>
      <c r="G52" s="18">
        <f t="shared" si="17"/>
        <v>0</v>
      </c>
      <c r="H52" s="17">
        <v>13900</v>
      </c>
      <c r="I52" s="17">
        <f t="shared" si="11"/>
        <v>1730</v>
      </c>
      <c r="J52" s="25">
        <f t="shared" si="4"/>
        <v>0.14215283483977</v>
      </c>
      <c r="K52" s="26">
        <f t="shared" si="13"/>
        <v>1730</v>
      </c>
      <c r="L52" s="25">
        <f t="shared" si="5"/>
        <v>0.14215283483977</v>
      </c>
    </row>
    <row r="53" customHeight="1" spans="1:12">
      <c r="A53" s="15" t="s">
        <v>113</v>
      </c>
      <c r="B53" s="15" t="s">
        <v>114</v>
      </c>
      <c r="C53" s="17">
        <v>8560</v>
      </c>
      <c r="D53" s="17">
        <v>8560</v>
      </c>
      <c r="E53" s="18">
        <f t="shared" si="3"/>
        <v>9100</v>
      </c>
      <c r="F53" s="18">
        <v>9100</v>
      </c>
      <c r="G53" s="19">
        <v>0</v>
      </c>
      <c r="H53" s="17">
        <v>9100</v>
      </c>
      <c r="I53" s="17">
        <f t="shared" si="11"/>
        <v>540</v>
      </c>
      <c r="J53" s="25">
        <f t="shared" si="4"/>
        <v>0.0630841121495327</v>
      </c>
      <c r="K53" s="26">
        <f t="shared" si="13"/>
        <v>540</v>
      </c>
      <c r="L53" s="25">
        <f t="shared" si="5"/>
        <v>0.0630841121495327</v>
      </c>
    </row>
    <row r="54" customHeight="1" spans="1:12">
      <c r="A54" s="15" t="s">
        <v>115</v>
      </c>
      <c r="B54" s="15" t="s">
        <v>116</v>
      </c>
      <c r="C54" s="17">
        <v>1810</v>
      </c>
      <c r="D54" s="17">
        <v>1810</v>
      </c>
      <c r="E54" s="18">
        <f t="shared" si="3"/>
        <v>1650</v>
      </c>
      <c r="F54" s="18">
        <v>1650</v>
      </c>
      <c r="G54" s="19">
        <v>0</v>
      </c>
      <c r="H54" s="17">
        <v>1650</v>
      </c>
      <c r="I54" s="26">
        <f t="shared" si="11"/>
        <v>-160</v>
      </c>
      <c r="J54" s="25">
        <f t="shared" si="4"/>
        <v>-0.0883977900552486</v>
      </c>
      <c r="K54" s="26">
        <f t="shared" si="13"/>
        <v>-160</v>
      </c>
      <c r="L54" s="25">
        <f t="shared" si="5"/>
        <v>-0.0883977900552486</v>
      </c>
    </row>
    <row r="55" customHeight="1" spans="1:12">
      <c r="A55" s="15" t="s">
        <v>117</v>
      </c>
      <c r="B55" s="15" t="s">
        <v>118</v>
      </c>
      <c r="C55" s="17">
        <v>1800</v>
      </c>
      <c r="D55" s="17">
        <v>1800</v>
      </c>
      <c r="E55" s="18">
        <f t="shared" si="3"/>
        <v>3150</v>
      </c>
      <c r="F55" s="18">
        <v>3150</v>
      </c>
      <c r="G55" s="19">
        <v>0</v>
      </c>
      <c r="H55" s="17">
        <v>3150</v>
      </c>
      <c r="I55" s="26">
        <f t="shared" si="11"/>
        <v>1350</v>
      </c>
      <c r="J55" s="25">
        <f t="shared" si="4"/>
        <v>0.75</v>
      </c>
      <c r="K55" s="26">
        <f t="shared" si="13"/>
        <v>1350</v>
      </c>
      <c r="L55" s="25">
        <f t="shared" si="5"/>
        <v>0.75</v>
      </c>
    </row>
    <row r="56" customHeight="1" spans="1:12">
      <c r="A56" s="21"/>
      <c r="B56" s="22" t="s">
        <v>119</v>
      </c>
      <c r="C56" s="17">
        <v>246527.64</v>
      </c>
      <c r="D56" s="17">
        <v>222477.46</v>
      </c>
      <c r="E56" s="18">
        <v>235067.76</v>
      </c>
      <c r="F56" s="18">
        <v>175281.66</v>
      </c>
      <c r="G56" s="19">
        <v>59786.1</v>
      </c>
      <c r="H56" s="17">
        <v>220483.76</v>
      </c>
      <c r="I56" s="26">
        <f t="shared" si="11"/>
        <v>-11459.88</v>
      </c>
      <c r="J56" s="25">
        <f t="shared" si="4"/>
        <v>-0.0464851730215728</v>
      </c>
      <c r="K56" s="26">
        <f t="shared" si="13"/>
        <v>-1993.70000000001</v>
      </c>
      <c r="L56" s="25">
        <f t="shared" si="5"/>
        <v>-0.00896135725389881</v>
      </c>
    </row>
  </sheetData>
  <mergeCells count="16">
    <mergeCell ref="A2:L2"/>
    <mergeCell ref="A4:B4"/>
    <mergeCell ref="C4:D4"/>
    <mergeCell ref="E4:H4"/>
    <mergeCell ref="I4:J4"/>
    <mergeCell ref="K4:L4"/>
    <mergeCell ref="E5:G5"/>
    <mergeCell ref="A5:A6"/>
    <mergeCell ref="B5:B6"/>
    <mergeCell ref="C5:C6"/>
    <mergeCell ref="D5:D6"/>
    <mergeCell ref="H5:H6"/>
    <mergeCell ref="I5:I6"/>
    <mergeCell ref="J5:J6"/>
    <mergeCell ref="K5:K6"/>
    <mergeCell ref="L5:L6"/>
  </mergeCells>
  <printOptions horizontalCentered="1"/>
  <pageMargins left="0.2" right="0.259027777777778" top="0.338888888888889" bottom="0.984027777777778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2-一般公共预算支出表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lwm</cp:lastModifiedBy>
  <dcterms:created xsi:type="dcterms:W3CDTF">2015-01-16T01:09:00Z</dcterms:created>
  <cp:lastPrinted>2016-04-12T05:55:00Z</cp:lastPrinted>
  <dcterms:modified xsi:type="dcterms:W3CDTF">2016-04-15T05:46:14Z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